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hidePivotFieldList="1" autoCompressPictures="0"/>
  <mc:AlternateContent xmlns:mc="http://schemas.openxmlformats.org/markup-compatibility/2006">
    <mc:Choice Requires="x15">
      <x15ac:absPath xmlns:x15ac="http://schemas.microsoft.com/office/spreadsheetml/2010/11/ac" url="\\DIPR-DC01\data\Company Data\Projects\GHA\Phase IV\Projects\P0489 GHA Programme 2022\GHA Report 2022\Project Content\2. Production\6. Uploading\Dataset excel\"/>
    </mc:Choice>
  </mc:AlternateContent>
  <xr:revisionPtr revIDLastSave="0" documentId="13_ncr:1_{9041E729-8AC1-49A7-8397-BE9F933E0CF5}" xr6:coauthVersionLast="47" xr6:coauthVersionMax="47" xr10:uidLastSave="{00000000-0000-0000-0000-000000000000}"/>
  <bookViews>
    <workbookView xWindow="-110" yWindow="-110" windowWidth="19420" windowHeight="10420" tabRatio="840" firstSheet="2" activeTab="11" xr2:uid="{00000000-000D-0000-FFFF-FFFF00000000}"/>
  </bookViews>
  <sheets>
    <sheet name="Metadata" sheetId="6" state="hidden" r:id="rId1"/>
    <sheet name="Data check" sheetId="26" state="hidden" r:id="rId2"/>
    <sheet name="Figure 1.1" sheetId="77" r:id="rId3"/>
    <sheet name="Figure 1.2" sheetId="78" r:id="rId4"/>
    <sheet name="Figure 1.3" sheetId="79" r:id="rId5"/>
    <sheet name="Figure 1.4" sheetId="80" r:id="rId6"/>
    <sheet name="Figure 2.1" sheetId="81" r:id="rId7"/>
    <sheet name="Figure 2.2" sheetId="82" r:id="rId8"/>
    <sheet name="Figure 2.3" sheetId="83" r:id="rId9"/>
    <sheet name="Figure 2.4" sheetId="84" r:id="rId10"/>
    <sheet name="Figure 2.5" sheetId="85" r:id="rId11"/>
    <sheet name="Figure 2.6" sheetId="86" r:id="rId12"/>
    <sheet name="Figure 3.1" sheetId="87" r:id="rId13"/>
    <sheet name="Figure 3.2" sheetId="88" r:id="rId14"/>
    <sheet name="Figure 3.3" sheetId="89" r:id="rId15"/>
    <sheet name="Figure 3.4" sheetId="90" r:id="rId16"/>
    <sheet name="Figure 3.5" sheetId="91" r:id="rId17"/>
    <sheet name="Figure 3.7" sheetId="92" r:id="rId18"/>
    <sheet name="Figure 3.8" sheetId="93" r:id="rId19"/>
    <sheet name="Figure 3.9" sheetId="94" r:id="rId20"/>
    <sheet name="Figure 3.10" sheetId="95" r:id="rId21"/>
    <sheet name="Figure 3.11" sheetId="96" r:id="rId22"/>
    <sheet name="Figure 4.1" sheetId="97" r:id="rId23"/>
    <sheet name="Figure 4.2" sheetId="98" r:id="rId24"/>
    <sheet name="Figure 4.3" sheetId="99" r:id="rId25"/>
    <sheet name="Figure 4.4" sheetId="100" r:id="rId26"/>
    <sheet name="Figure 4.5" sheetId="101" r:id="rId27"/>
    <sheet name="Figure 4.6" sheetId="102" r:id="rId28"/>
    <sheet name="Figure 4.7" sheetId="103" r:id="rId29"/>
    <sheet name="Figure 4.8" sheetId="104" r:id="rId30"/>
    <sheet name="Fig. 1.2 with edits" sheetId="74" state="hidden" r:id="rId31"/>
    <sheet name="Fig. 1.2 raw" sheetId="32" state="hidden" r:id="rId32"/>
    <sheet name="crises_map" sheetId="76" state="hidden" r:id="rId33"/>
  </sheets>
  <externalReferences>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s>
  <definedNames>
    <definedName name="\A">#REF!</definedName>
    <definedName name="\B">#REF!</definedName>
    <definedName name="\C">#REF!</definedName>
    <definedName name="\D">#REF!</definedName>
    <definedName name="\E">#REF!</definedName>
    <definedName name="\F">#REF!</definedName>
    <definedName name="\G">#REF!</definedName>
    <definedName name="\M">#REF!</definedName>
    <definedName name="\Y">#REF!</definedName>
    <definedName name="\Z">#REF!</definedName>
    <definedName name="__aus2">#REF!</definedName>
    <definedName name="_aus2">#REF!</definedName>
    <definedName name="_EX9596">#REF!</definedName>
    <definedName name="_xlnm._FilterDatabase" localSheetId="32" hidden="1">crises_map!$A$1:$U$74</definedName>
    <definedName name="_xlnm._FilterDatabase" localSheetId="31" hidden="1">'Fig. 1.2 raw'!$B$5:$S$46</definedName>
    <definedName name="_xlnm._FilterDatabase" localSheetId="30" hidden="1">'Fig. 1.2 with edits'!#REF!</definedName>
    <definedName name="_xlnm._FilterDatabase" localSheetId="2" hidden="1">'Figure 1.1'!#REF!</definedName>
    <definedName name="_Key1" hidden="1">#REF!</definedName>
    <definedName name="_Order1" hidden="1">255</definedName>
    <definedName name="_Sort" hidden="1">#REF!</definedName>
    <definedName name="a">#REF!</definedName>
    <definedName name="aa" hidden="1">#REF!</definedName>
    <definedName name="abc">#REF!</definedName>
    <definedName name="adrra">#REF!</definedName>
    <definedName name="adsadrr" hidden="1">#REF!</definedName>
    <definedName name="AgeCutOff">#REF!</definedName>
    <definedName name="ALLBIRR">#REF!</definedName>
    <definedName name="AllData">#REF!</definedName>
    <definedName name="ALLSDR">#REF!</definedName>
    <definedName name="asdrae" hidden="1">#REF!</definedName>
    <definedName name="asdrra">#REF!</definedName>
    <definedName name="ase">#REF!</definedName>
    <definedName name="aser">#REF!</definedName>
    <definedName name="asraa">#REF!</definedName>
    <definedName name="asrraa44">#REF!</definedName>
    <definedName name="ASSUM">#REF!</definedName>
    <definedName name="aus">#REF!</definedName>
    <definedName name="Average_Daily_Depreciation">'[1]Inter-Bank'!$G$5</definedName>
    <definedName name="Average_Weekly_Depreciation">'[1]Inter-Bank'!$K$5</definedName>
    <definedName name="Average_Weekly_Inter_Bank_Exchange_Rate">'[1]Inter-Bank'!$H$5</definedName>
    <definedName name="b">#REF!</definedName>
    <definedName name="bcd">#REF!</definedName>
    <definedName name="cc">#REF!</definedName>
    <definedName name="Codes">#REF!</definedName>
    <definedName name="conflict" localSheetId="30">#REF!:R0</definedName>
    <definedName name="conflict" localSheetId="2">#REF!:R0</definedName>
    <definedName name="conflict">#REF!:R0</definedName>
    <definedName name="countries">[2]lists!$A$2:$A$190</definedName>
    <definedName name="Crt">#REF!</definedName>
    <definedName name="DACcountries">'[3]2011 DAC deflators'!$A$5:$A$28</definedName>
    <definedName name="Daily_Depreciation">'[1]Inter-Bank'!$E$5</definedName>
    <definedName name="Data">[4]sheet0!$C$2</definedName>
    <definedName name="_xlnm.Database">#REF!</definedName>
    <definedName name="Dataset">#REF!</definedName>
    <definedName name="dd">#REF!</definedName>
    <definedName name="Deal_Date">'[1]Inter-Bank'!$B$5</definedName>
    <definedName name="DEBT">#REF!</definedName>
    <definedName name="developing_countries">'[5]country selector'!$AB$8:$AB$181</definedName>
    <definedName name="developingcountries">#REF!</definedName>
    <definedName name="dic">#REF!</definedName>
    <definedName name="Donors">#REF!</definedName>
    <definedName name="ee">#REF!</definedName>
    <definedName name="govtexpgroups">[6]Groups!$G$4:$G$9</definedName>
    <definedName name="Highest_Inter_Bank_Rate">'[1]Inter-Bank'!$L$5</definedName>
    <definedName name="INTEREST">#REF!</definedName>
    <definedName name="List">#REF!</definedName>
    <definedName name="Lowest_Inter_Bank_Rate">'[1]Inter-Bank'!$M$5</definedName>
    <definedName name="MEDTERM">#REF!</definedName>
    <definedName name="nmBlankCell">#REF!</definedName>
    <definedName name="nmBlankRow">#REF!</definedName>
    <definedName name="nmColumnHeader">#REF!</definedName>
    <definedName name="nmData">#REF!</definedName>
    <definedName name="nmIndexTable">#REF!</definedName>
    <definedName name="nmReportFooter">#REF!</definedName>
    <definedName name="nmReportHeader" localSheetId="30">#REF!:R0</definedName>
    <definedName name="nmReportHeader" localSheetId="2">#REF!:R0</definedName>
    <definedName name="nmReportHeader">#REF!:R0</definedName>
    <definedName name="nmReportNotes">#REF!</definedName>
    <definedName name="nmRowHeader">#REF!</definedName>
    <definedName name="_xlnm.Print_Area">[7]MONTHLY!$A$2:$U$25,[7]MONTHLY!$A$29:$U$66,[7]MONTHLY!$A$71:$U$124,[7]MONTHLY!$A$127:$U$180,[7]MONTHLY!$A$183:$U$238,[7]MONTHLY!$A$244:$U$287,[7]MONTHLY!$A$291:$U$330</definedName>
    <definedName name="Print_Area_MI">#REF!</definedName>
    <definedName name="_xlnm.Print_Titles">#REF!</definedName>
    <definedName name="PRINT_TITLES_MI">#REF!</definedName>
    <definedName name="qrtdata2">'[8]Authnot Prelim'!#REF!</definedName>
    <definedName name="QtrData">'[8]Authnot Prelim'!#REF!</definedName>
    <definedName name="raaesrr">#REF!</definedName>
    <definedName name="raas">#REF!</definedName>
    <definedName name="recipients1">'[9]lists of DCs'!$A$3:$A$148</definedName>
    <definedName name="Regions">'[10]OECD ODA Recipients'!$A$5:$C$187</definedName>
    <definedName name="rrasrra">#REF!</definedName>
    <definedName name="Spread_Between_Highest_and_Lowest_Rates">'[1]Inter-Bank'!$N$5</definedName>
    <definedName name="ss">#REF!</definedName>
    <definedName name="Status">#REF!</definedName>
    <definedName name="T15b">#REF!</definedName>
    <definedName name="Tab7new">#REF!</definedName>
    <definedName name="Table_3.5b">#REF!</definedName>
    <definedName name="table1">#REF!</definedName>
    <definedName name="TOC">#REF!</definedName>
    <definedName name="tpoc00">#REF!</definedName>
    <definedName name="tt">#REF!</definedName>
    <definedName name="tta">#REF!</definedName>
    <definedName name="ttaa">#REF!</definedName>
    <definedName name="USSR">#REF!</definedName>
    <definedName name="Weekly_Depreciation">'[1]Inter-Bank'!$I$5</definedName>
    <definedName name="Weighted_Average_Inter_Bank_Exchange_Rate">'[1]Inter-Bank'!$C$5</definedName>
    <definedName name="years">[2]lists!$B$2:$B$15</definedName>
    <definedName name="zrrae">#REF!</definedName>
    <definedName name="zzrr">#REF!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H17" i="90" l="1"/>
  <c r="B10" i="74" l="1"/>
  <c r="C10" i="74"/>
  <c r="B11" i="74"/>
  <c r="C11" i="74"/>
  <c r="B12" i="74"/>
  <c r="C12" i="74"/>
  <c r="B13" i="74"/>
  <c r="C13" i="74"/>
  <c r="B14" i="74"/>
  <c r="C14" i="74"/>
  <c r="B15" i="74"/>
  <c r="C15" i="74"/>
  <c r="B16" i="74"/>
  <c r="C16" i="74"/>
  <c r="B17" i="74"/>
  <c r="C17" i="74"/>
  <c r="B18" i="74"/>
  <c r="C18" i="74"/>
  <c r="B19" i="74"/>
  <c r="C19" i="74"/>
  <c r="B20" i="74"/>
  <c r="C20" i="74"/>
  <c r="B21" i="74"/>
  <c r="C21" i="74"/>
  <c r="B22" i="74"/>
  <c r="C22" i="74"/>
  <c r="B23" i="74"/>
  <c r="C23" i="74"/>
  <c r="B24" i="74"/>
  <c r="C24" i="74"/>
  <c r="B25" i="74"/>
  <c r="C25" i="74"/>
  <c r="B26" i="74"/>
  <c r="C26" i="74"/>
  <c r="B27" i="74"/>
  <c r="C27" i="74"/>
  <c r="B28" i="74"/>
  <c r="C28" i="74"/>
  <c r="B29" i="74"/>
  <c r="C29" i="74"/>
  <c r="B30" i="74"/>
  <c r="C30" i="74"/>
  <c r="B31" i="74"/>
  <c r="C31" i="74"/>
  <c r="B32" i="74"/>
  <c r="C32" i="74"/>
  <c r="B33" i="74"/>
  <c r="C33" i="74"/>
  <c r="B34" i="74"/>
  <c r="C34" i="74"/>
  <c r="B35" i="74"/>
  <c r="C35" i="74"/>
  <c r="B36" i="74"/>
  <c r="C36" i="74"/>
  <c r="B37" i="74"/>
  <c r="C37" i="74"/>
  <c r="B38" i="74"/>
  <c r="C38" i="74"/>
  <c r="B39" i="74"/>
  <c r="C39" i="74"/>
  <c r="B40" i="74"/>
  <c r="C40" i="74"/>
  <c r="B41" i="74"/>
  <c r="C41" i="74"/>
  <c r="B42" i="74"/>
  <c r="C42" i="74"/>
  <c r="B43" i="74"/>
  <c r="C43" i="74"/>
  <c r="B44" i="74"/>
  <c r="C44" i="74"/>
  <c r="B45" i="74"/>
  <c r="C45" i="74"/>
  <c r="B46" i="74"/>
  <c r="C46" i="74"/>
  <c r="B47" i="74"/>
  <c r="C47" i="74"/>
  <c r="B48" i="74"/>
  <c r="C48" i="74"/>
  <c r="B49" i="74"/>
  <c r="C49" i="74"/>
  <c r="B50" i="74"/>
  <c r="C50" i="74"/>
  <c r="B51" i="74"/>
  <c r="C51" i="74"/>
  <c r="B52" i="74"/>
  <c r="C52" i="74"/>
  <c r="B53" i="74"/>
  <c r="C53" i="74"/>
  <c r="B54" i="74"/>
  <c r="C54" i="74"/>
  <c r="B55" i="74"/>
  <c r="C55" i="74"/>
  <c r="B56" i="74"/>
  <c r="C56" i="74"/>
  <c r="B57" i="74"/>
  <c r="C57" i="74"/>
  <c r="C9" i="74"/>
  <c r="B9" i="74"/>
  <c r="H8" i="32"/>
  <c r="T10" i="74" s="1"/>
  <c r="H9" i="32"/>
  <c r="T11" i="74" s="1"/>
  <c r="H10" i="32"/>
  <c r="T12" i="74" s="1"/>
  <c r="H11" i="32"/>
  <c r="T13" i="74" s="1"/>
  <c r="H12" i="32"/>
  <c r="T14" i="74" s="1"/>
  <c r="H13" i="32"/>
  <c r="T15" i="74" s="1"/>
  <c r="H14" i="32"/>
  <c r="T16" i="74" s="1"/>
  <c r="H15" i="32"/>
  <c r="T17" i="74" s="1"/>
  <c r="H16" i="32"/>
  <c r="T18" i="74" s="1"/>
  <c r="H17" i="32"/>
  <c r="T19" i="74" s="1"/>
  <c r="H18" i="32"/>
  <c r="T20" i="74" s="1"/>
  <c r="H19" i="32"/>
  <c r="T21" i="74" s="1"/>
  <c r="H20" i="32"/>
  <c r="T22" i="74" s="1"/>
  <c r="H21" i="32"/>
  <c r="T23" i="74" s="1"/>
  <c r="H22" i="32"/>
  <c r="T24" i="74" s="1"/>
  <c r="H23" i="32"/>
  <c r="T25" i="74" s="1"/>
  <c r="H24" i="32"/>
  <c r="T26" i="74" s="1"/>
  <c r="H25" i="32"/>
  <c r="T27" i="74" s="1"/>
  <c r="H26" i="32"/>
  <c r="T28" i="74" s="1"/>
  <c r="H27" i="32"/>
  <c r="T29" i="74" s="1"/>
  <c r="H28" i="32"/>
  <c r="T30" i="74" s="1"/>
  <c r="H29" i="32"/>
  <c r="T31" i="74" s="1"/>
  <c r="H30" i="32"/>
  <c r="T32" i="74" s="1"/>
  <c r="H31" i="32"/>
  <c r="T33" i="74" s="1"/>
  <c r="H32" i="32"/>
  <c r="T34" i="74" s="1"/>
  <c r="H33" i="32"/>
  <c r="T35" i="74" s="1"/>
  <c r="H34" i="32"/>
  <c r="T36" i="74" s="1"/>
  <c r="H35" i="32"/>
  <c r="T37" i="74" s="1"/>
  <c r="H36" i="32"/>
  <c r="T38" i="74" s="1"/>
  <c r="H37" i="32"/>
  <c r="T39" i="74" s="1"/>
  <c r="H38" i="32"/>
  <c r="T40" i="74" s="1"/>
  <c r="H39" i="32"/>
  <c r="T41" i="74" s="1"/>
  <c r="H40" i="32"/>
  <c r="T42" i="74" s="1"/>
  <c r="H41" i="32"/>
  <c r="T43" i="74" s="1"/>
  <c r="H42" i="32"/>
  <c r="T44" i="74" s="1"/>
  <c r="H43" i="32"/>
  <c r="T45" i="74" s="1"/>
  <c r="H44" i="32"/>
  <c r="T46" i="74" s="1"/>
  <c r="H45" i="32"/>
  <c r="T47" i="74" s="1"/>
  <c r="H46" i="32"/>
  <c r="T48" i="74" s="1"/>
  <c r="H47" i="32"/>
  <c r="T49" i="74" s="1"/>
  <c r="H48" i="32"/>
  <c r="T50" i="74" s="1"/>
  <c r="H49" i="32"/>
  <c r="T51" i="74" s="1"/>
  <c r="H50" i="32"/>
  <c r="T52" i="74" s="1"/>
  <c r="H51" i="32"/>
  <c r="T53" i="74" s="1"/>
  <c r="H52" i="32"/>
  <c r="T54" i="74" s="1"/>
  <c r="H53" i="32"/>
  <c r="T55" i="74" s="1"/>
  <c r="H54" i="32"/>
  <c r="T56" i="74" s="1"/>
  <c r="H55" i="32"/>
  <c r="T57" i="74" s="1"/>
  <c r="H7" i="32"/>
  <c r="T9" i="74" s="1"/>
  <c r="G8" i="32"/>
  <c r="G10" i="74" s="1"/>
  <c r="G9" i="32"/>
  <c r="G11" i="74" s="1"/>
  <c r="G10" i="32"/>
  <c r="G12" i="74" s="1"/>
  <c r="G11" i="32"/>
  <c r="G13" i="74" s="1"/>
  <c r="G12" i="32"/>
  <c r="G14" i="74" s="1"/>
  <c r="G13" i="32"/>
  <c r="G15" i="74" s="1"/>
  <c r="G14" i="32"/>
  <c r="G16" i="74" s="1"/>
  <c r="G15" i="32"/>
  <c r="G17" i="74" s="1"/>
  <c r="G16" i="32"/>
  <c r="G18" i="74" s="1"/>
  <c r="G17" i="32"/>
  <c r="G19" i="74" s="1"/>
  <c r="G18" i="32"/>
  <c r="G19" i="32"/>
  <c r="G21" i="74" s="1"/>
  <c r="G20" i="32"/>
  <c r="G22" i="74" s="1"/>
  <c r="G21" i="32"/>
  <c r="G23" i="74" s="1"/>
  <c r="G22" i="32"/>
  <c r="G24" i="74" s="1"/>
  <c r="G23" i="32"/>
  <c r="G25" i="74" s="1"/>
  <c r="G24" i="32"/>
  <c r="G26" i="74" s="1"/>
  <c r="G25" i="32"/>
  <c r="G27" i="74" s="1"/>
  <c r="G26" i="32"/>
  <c r="G28" i="74" s="1"/>
  <c r="G27" i="32"/>
  <c r="G29" i="74" s="1"/>
  <c r="G28" i="32"/>
  <c r="G30" i="74" s="1"/>
  <c r="G29" i="32"/>
  <c r="G30" i="32"/>
  <c r="G32" i="74" s="1"/>
  <c r="G31" i="32"/>
  <c r="G33" i="74" s="1"/>
  <c r="G32" i="32"/>
  <c r="G34" i="74" s="1"/>
  <c r="G33" i="32"/>
  <c r="G35" i="74" s="1"/>
  <c r="G34" i="32"/>
  <c r="G36" i="74" s="1"/>
  <c r="G35" i="32"/>
  <c r="G37" i="74" s="1"/>
  <c r="G36" i="32"/>
  <c r="G38" i="74" s="1"/>
  <c r="G37" i="32"/>
  <c r="G39" i="74" s="1"/>
  <c r="G38" i="32"/>
  <c r="G40" i="74" s="1"/>
  <c r="G39" i="32"/>
  <c r="G41" i="74" s="1"/>
  <c r="G40" i="32"/>
  <c r="G42" i="74" s="1"/>
  <c r="G41" i="32"/>
  <c r="G43" i="74" s="1"/>
  <c r="G42" i="32"/>
  <c r="G44" i="74" s="1"/>
  <c r="G43" i="32"/>
  <c r="G45" i="74" s="1"/>
  <c r="G44" i="32"/>
  <c r="G46" i="74" s="1"/>
  <c r="G45" i="32"/>
  <c r="G47" i="74" s="1"/>
  <c r="G46" i="32"/>
  <c r="G48" i="74" s="1"/>
  <c r="G47" i="32"/>
  <c r="G49" i="74" s="1"/>
  <c r="G48" i="32"/>
  <c r="G50" i="74" s="1"/>
  <c r="G49" i="32"/>
  <c r="G51" i="74" s="1"/>
  <c r="G50" i="32"/>
  <c r="G52" i="74" s="1"/>
  <c r="G51" i="32"/>
  <c r="G53" i="74" s="1"/>
  <c r="G52" i="32"/>
  <c r="G54" i="74" s="1"/>
  <c r="G53" i="32"/>
  <c r="G55" i="74" s="1"/>
  <c r="G54" i="32"/>
  <c r="G56" i="74" s="1"/>
  <c r="G55" i="32"/>
  <c r="G57" i="74" s="1"/>
  <c r="G7" i="32"/>
  <c r="G9" i="74" s="1"/>
  <c r="Q55" i="32"/>
  <c r="P55" i="32"/>
  <c r="O55" i="32"/>
  <c r="P57" i="74" s="1"/>
  <c r="N55" i="32"/>
  <c r="M55" i="32"/>
  <c r="L57" i="74" s="1"/>
  <c r="L55" i="32"/>
  <c r="K57" i="74" s="1"/>
  <c r="K55" i="32"/>
  <c r="J57" i="74" s="1"/>
  <c r="J55" i="32"/>
  <c r="I55" i="32"/>
  <c r="H57" i="74" s="1"/>
  <c r="F55" i="32"/>
  <c r="F57" i="74" s="1"/>
  <c r="E55" i="32"/>
  <c r="E57" i="74" s="1"/>
  <c r="D55" i="32"/>
  <c r="D57" i="74" s="1"/>
  <c r="Q54" i="32"/>
  <c r="Q56" i="74" s="1"/>
  <c r="P54" i="32"/>
  <c r="O54" i="32"/>
  <c r="P56" i="74" s="1"/>
  <c r="N54" i="32"/>
  <c r="M54" i="32"/>
  <c r="L56" i="74" s="1"/>
  <c r="L54" i="32"/>
  <c r="K56" i="74" s="1"/>
  <c r="K54" i="32"/>
  <c r="J56" i="74" s="1"/>
  <c r="J54" i="32"/>
  <c r="I56" i="74" s="1"/>
  <c r="I54" i="32"/>
  <c r="H56" i="74" s="1"/>
  <c r="F54" i="32"/>
  <c r="F56" i="74" s="1"/>
  <c r="E54" i="32"/>
  <c r="E56" i="74" s="1"/>
  <c r="D54" i="32"/>
  <c r="D56" i="74" s="1"/>
  <c r="Q53" i="32"/>
  <c r="Q55" i="74" s="1"/>
  <c r="P53" i="32"/>
  <c r="N55" i="74" s="1"/>
  <c r="O53" i="32"/>
  <c r="P55" i="74" s="1"/>
  <c r="N53" i="32"/>
  <c r="M55" i="74" s="1"/>
  <c r="M53" i="32"/>
  <c r="L55" i="74" s="1"/>
  <c r="L53" i="32"/>
  <c r="K55" i="74" s="1"/>
  <c r="K53" i="32"/>
  <c r="J55" i="74" s="1"/>
  <c r="J53" i="32"/>
  <c r="I55" i="74" s="1"/>
  <c r="I53" i="32"/>
  <c r="H55" i="74" s="1"/>
  <c r="F53" i="32"/>
  <c r="F55" i="74" s="1"/>
  <c r="E53" i="32"/>
  <c r="E55" i="74" s="1"/>
  <c r="D53" i="32"/>
  <c r="D55" i="74" s="1"/>
  <c r="Q52" i="32"/>
  <c r="Q54" i="74" s="1"/>
  <c r="P52" i="32"/>
  <c r="O52" i="32"/>
  <c r="P54" i="74" s="1"/>
  <c r="N52" i="32"/>
  <c r="M52" i="32"/>
  <c r="L54" i="74" s="1"/>
  <c r="L52" i="32"/>
  <c r="K54" i="74" s="1"/>
  <c r="K52" i="32"/>
  <c r="J54" i="74" s="1"/>
  <c r="J52" i="32"/>
  <c r="I54" i="74" s="1"/>
  <c r="I52" i="32"/>
  <c r="H54" i="74" s="1"/>
  <c r="F52" i="32"/>
  <c r="F54" i="74" s="1"/>
  <c r="E52" i="32"/>
  <c r="E54" i="74" s="1"/>
  <c r="D52" i="32"/>
  <c r="D54" i="74" s="1"/>
  <c r="Q51" i="32"/>
  <c r="P51" i="32"/>
  <c r="O51" i="32"/>
  <c r="P53" i="74" s="1"/>
  <c r="N51" i="32"/>
  <c r="M51" i="32"/>
  <c r="L53" i="74" s="1"/>
  <c r="L51" i="32"/>
  <c r="K53" i="74" s="1"/>
  <c r="K51" i="32"/>
  <c r="J53" i="74" s="1"/>
  <c r="J51" i="32"/>
  <c r="I53" i="74" s="1"/>
  <c r="I51" i="32"/>
  <c r="H53" i="74" s="1"/>
  <c r="F51" i="32"/>
  <c r="F53" i="74" s="1"/>
  <c r="E51" i="32"/>
  <c r="E53" i="74" s="1"/>
  <c r="D51" i="32"/>
  <c r="D53" i="74" s="1"/>
  <c r="Q50" i="32"/>
  <c r="Q52" i="74" s="1"/>
  <c r="P50" i="32"/>
  <c r="O50" i="32"/>
  <c r="P52" i="74" s="1"/>
  <c r="N50" i="32"/>
  <c r="M50" i="32"/>
  <c r="L52" i="74" s="1"/>
  <c r="L50" i="32"/>
  <c r="K52" i="74" s="1"/>
  <c r="K50" i="32"/>
  <c r="J52" i="74" s="1"/>
  <c r="J50" i="32"/>
  <c r="I52" i="74" s="1"/>
  <c r="I50" i="32"/>
  <c r="H52" i="74" s="1"/>
  <c r="F50" i="32"/>
  <c r="F52" i="74" s="1"/>
  <c r="E50" i="32"/>
  <c r="E52" i="74" s="1"/>
  <c r="D50" i="32"/>
  <c r="D52" i="74" s="1"/>
  <c r="Q49" i="32"/>
  <c r="Q51" i="74" s="1"/>
  <c r="P49" i="32"/>
  <c r="O49" i="32"/>
  <c r="P51" i="74" s="1"/>
  <c r="N49" i="32"/>
  <c r="M49" i="32"/>
  <c r="L51" i="74" s="1"/>
  <c r="L49" i="32"/>
  <c r="K51" i="74" s="1"/>
  <c r="K49" i="32"/>
  <c r="J51" i="74" s="1"/>
  <c r="J49" i="32"/>
  <c r="I51" i="74" s="1"/>
  <c r="I49" i="32"/>
  <c r="H51" i="74" s="1"/>
  <c r="F49" i="32"/>
  <c r="F51" i="74" s="1"/>
  <c r="E49" i="32"/>
  <c r="E51" i="74" s="1"/>
  <c r="D49" i="32"/>
  <c r="D51" i="74" s="1"/>
  <c r="Q48" i="32"/>
  <c r="Q50" i="74" s="1"/>
  <c r="P48" i="32"/>
  <c r="O48" i="32"/>
  <c r="P50" i="74" s="1"/>
  <c r="N48" i="32"/>
  <c r="M48" i="32"/>
  <c r="L50" i="74" s="1"/>
  <c r="L48" i="32"/>
  <c r="K50" i="74" s="1"/>
  <c r="K48" i="32"/>
  <c r="J50" i="74" s="1"/>
  <c r="J48" i="32"/>
  <c r="I50" i="74" s="1"/>
  <c r="I48" i="32"/>
  <c r="H50" i="74" s="1"/>
  <c r="F48" i="32"/>
  <c r="F50" i="74" s="1"/>
  <c r="E48" i="32"/>
  <c r="E50" i="74" s="1"/>
  <c r="D48" i="32"/>
  <c r="D50" i="74" s="1"/>
  <c r="Q47" i="32"/>
  <c r="P47" i="32"/>
  <c r="O47" i="32"/>
  <c r="P49" i="74" s="1"/>
  <c r="N47" i="32"/>
  <c r="M47" i="32"/>
  <c r="L49" i="74" s="1"/>
  <c r="L47" i="32"/>
  <c r="K49" i="74" s="1"/>
  <c r="K47" i="32"/>
  <c r="J49" i="74" s="1"/>
  <c r="J47" i="32"/>
  <c r="I49" i="74" s="1"/>
  <c r="I47" i="32"/>
  <c r="H49" i="74" s="1"/>
  <c r="F47" i="32"/>
  <c r="F49" i="74" s="1"/>
  <c r="E47" i="32"/>
  <c r="E49" i="74" s="1"/>
  <c r="D47" i="32"/>
  <c r="D49" i="74" s="1"/>
  <c r="Q46" i="32"/>
  <c r="Q48" i="74" s="1"/>
  <c r="P46" i="32"/>
  <c r="N48" i="74" s="1"/>
  <c r="O46" i="32"/>
  <c r="P48" i="74" s="1"/>
  <c r="N46" i="32"/>
  <c r="M48" i="74" s="1"/>
  <c r="M46" i="32"/>
  <c r="L48" i="74" s="1"/>
  <c r="L46" i="32"/>
  <c r="K48" i="74" s="1"/>
  <c r="K46" i="32"/>
  <c r="J48" i="74" s="1"/>
  <c r="J46" i="32"/>
  <c r="I48" i="74" s="1"/>
  <c r="I46" i="32"/>
  <c r="H48" i="74" s="1"/>
  <c r="F46" i="32"/>
  <c r="F48" i="74" s="1"/>
  <c r="E46" i="32"/>
  <c r="E48" i="74" s="1"/>
  <c r="D46" i="32"/>
  <c r="D48" i="74" s="1"/>
  <c r="Q45" i="32"/>
  <c r="Q47" i="74" s="1"/>
  <c r="P45" i="32"/>
  <c r="O45" i="32"/>
  <c r="P47" i="74" s="1"/>
  <c r="N45" i="32"/>
  <c r="M45" i="32"/>
  <c r="L47" i="74" s="1"/>
  <c r="L45" i="32"/>
  <c r="K47" i="74" s="1"/>
  <c r="K45" i="32"/>
  <c r="J47" i="74" s="1"/>
  <c r="J45" i="32"/>
  <c r="I47" i="74" s="1"/>
  <c r="I45" i="32"/>
  <c r="H47" i="74" s="1"/>
  <c r="F45" i="32"/>
  <c r="F47" i="74" s="1"/>
  <c r="E45" i="32"/>
  <c r="E47" i="74" s="1"/>
  <c r="D45" i="32"/>
  <c r="D47" i="74" s="1"/>
  <c r="Q44" i="32"/>
  <c r="Q46" i="74" s="1"/>
  <c r="P44" i="32"/>
  <c r="N46" i="74" s="1"/>
  <c r="O44" i="32"/>
  <c r="P46" i="74" s="1"/>
  <c r="N44" i="32"/>
  <c r="M46" i="74" s="1"/>
  <c r="M44" i="32"/>
  <c r="L46" i="74" s="1"/>
  <c r="L44" i="32"/>
  <c r="K46" i="74" s="1"/>
  <c r="K44" i="32"/>
  <c r="J46" i="74" s="1"/>
  <c r="J44" i="32"/>
  <c r="I46" i="74" s="1"/>
  <c r="I44" i="32"/>
  <c r="H46" i="74" s="1"/>
  <c r="F44" i="32"/>
  <c r="F46" i="74" s="1"/>
  <c r="E44" i="32"/>
  <c r="E46" i="74" s="1"/>
  <c r="D44" i="32"/>
  <c r="D46" i="74" s="1"/>
  <c r="Q43" i="32"/>
  <c r="Q45" i="74" s="1"/>
  <c r="P43" i="32"/>
  <c r="N45" i="74" s="1"/>
  <c r="O43" i="32"/>
  <c r="P45" i="74" s="1"/>
  <c r="N43" i="32"/>
  <c r="M45" i="74" s="1"/>
  <c r="M43" i="32"/>
  <c r="L45" i="74" s="1"/>
  <c r="L43" i="32"/>
  <c r="K45" i="74" s="1"/>
  <c r="K43" i="32"/>
  <c r="J45" i="74" s="1"/>
  <c r="J43" i="32"/>
  <c r="I45" i="74" s="1"/>
  <c r="I43" i="32"/>
  <c r="H45" i="74" s="1"/>
  <c r="F43" i="32"/>
  <c r="F45" i="74" s="1"/>
  <c r="E43" i="32"/>
  <c r="E45" i="74" s="1"/>
  <c r="D43" i="32"/>
  <c r="D45" i="74" s="1"/>
  <c r="Q42" i="32"/>
  <c r="Q44" i="74" s="1"/>
  <c r="P42" i="32"/>
  <c r="O42" i="32"/>
  <c r="P44" i="74" s="1"/>
  <c r="N42" i="32"/>
  <c r="M42" i="32"/>
  <c r="L44" i="74" s="1"/>
  <c r="L42" i="32"/>
  <c r="K44" i="74" s="1"/>
  <c r="K42" i="32"/>
  <c r="J44" i="74" s="1"/>
  <c r="J42" i="32"/>
  <c r="I44" i="74" s="1"/>
  <c r="I42" i="32"/>
  <c r="H44" i="74" s="1"/>
  <c r="F42" i="32"/>
  <c r="F44" i="74" s="1"/>
  <c r="E42" i="32"/>
  <c r="E44" i="74" s="1"/>
  <c r="D42" i="32"/>
  <c r="D44" i="74" s="1"/>
  <c r="Q41" i="32"/>
  <c r="Q43" i="74" s="1"/>
  <c r="P41" i="32"/>
  <c r="O41" i="32"/>
  <c r="P43" i="74" s="1"/>
  <c r="N41" i="32"/>
  <c r="M41" i="32"/>
  <c r="L43" i="74" s="1"/>
  <c r="L41" i="32"/>
  <c r="K43" i="74" s="1"/>
  <c r="K41" i="32"/>
  <c r="J43" i="74" s="1"/>
  <c r="J41" i="32"/>
  <c r="I41" i="32"/>
  <c r="H43" i="74" s="1"/>
  <c r="F41" i="32"/>
  <c r="F43" i="74" s="1"/>
  <c r="E41" i="32"/>
  <c r="E43" i="74" s="1"/>
  <c r="D41" i="32"/>
  <c r="D43" i="74" s="1"/>
  <c r="Q40" i="32"/>
  <c r="Q42" i="74" s="1"/>
  <c r="P40" i="32"/>
  <c r="O40" i="32"/>
  <c r="P42" i="74" s="1"/>
  <c r="N40" i="32"/>
  <c r="M40" i="32"/>
  <c r="L42" i="74" s="1"/>
  <c r="L40" i="32"/>
  <c r="K42" i="74" s="1"/>
  <c r="K40" i="32"/>
  <c r="J42" i="74" s="1"/>
  <c r="J40" i="32"/>
  <c r="I40" i="32"/>
  <c r="H42" i="74" s="1"/>
  <c r="F40" i="32"/>
  <c r="E40" i="32"/>
  <c r="E42" i="74" s="1"/>
  <c r="D40" i="32"/>
  <c r="D42" i="74" s="1"/>
  <c r="Q39" i="32"/>
  <c r="Q41" i="74" s="1"/>
  <c r="P39" i="32"/>
  <c r="O39" i="32"/>
  <c r="P41" i="74" s="1"/>
  <c r="N39" i="32"/>
  <c r="M39" i="32"/>
  <c r="L41" i="74" s="1"/>
  <c r="L39" i="32"/>
  <c r="K41" i="74" s="1"/>
  <c r="K39" i="32"/>
  <c r="J41" i="74" s="1"/>
  <c r="J39" i="32"/>
  <c r="I39" i="32"/>
  <c r="H41" i="74" s="1"/>
  <c r="F39" i="32"/>
  <c r="F41" i="74" s="1"/>
  <c r="E39" i="32"/>
  <c r="E41" i="74" s="1"/>
  <c r="D39" i="32"/>
  <c r="D41" i="74" s="1"/>
  <c r="Q38" i="32"/>
  <c r="Q40" i="74" s="1"/>
  <c r="P38" i="32"/>
  <c r="N40" i="74" s="1"/>
  <c r="O38" i="32"/>
  <c r="P40" i="74" s="1"/>
  <c r="N38" i="32"/>
  <c r="M40" i="74" s="1"/>
  <c r="M38" i="32"/>
  <c r="L40" i="74" s="1"/>
  <c r="L38" i="32"/>
  <c r="K40" i="74" s="1"/>
  <c r="K38" i="32"/>
  <c r="J40" i="74" s="1"/>
  <c r="J38" i="32"/>
  <c r="I40" i="74" s="1"/>
  <c r="I38" i="32"/>
  <c r="H40" i="74" s="1"/>
  <c r="F38" i="32"/>
  <c r="F40" i="74" s="1"/>
  <c r="E38" i="32"/>
  <c r="E40" i="74" s="1"/>
  <c r="D38" i="32"/>
  <c r="D40" i="74" s="1"/>
  <c r="Q37" i="32"/>
  <c r="Q39" i="74" s="1"/>
  <c r="P37" i="32"/>
  <c r="N39" i="74" s="1"/>
  <c r="O37" i="32"/>
  <c r="P39" i="74" s="1"/>
  <c r="N37" i="32"/>
  <c r="M39" i="74" s="1"/>
  <c r="M37" i="32"/>
  <c r="L39" i="74" s="1"/>
  <c r="L37" i="32"/>
  <c r="K39" i="74" s="1"/>
  <c r="K37" i="32"/>
  <c r="J39" i="74" s="1"/>
  <c r="J37" i="32"/>
  <c r="I39" i="74" s="1"/>
  <c r="I37" i="32"/>
  <c r="H39" i="74" s="1"/>
  <c r="F37" i="32"/>
  <c r="F39" i="74" s="1"/>
  <c r="E37" i="32"/>
  <c r="E39" i="74" s="1"/>
  <c r="D37" i="32"/>
  <c r="D39" i="74" s="1"/>
  <c r="Q36" i="32"/>
  <c r="Q38" i="74" s="1"/>
  <c r="P36" i="32"/>
  <c r="N38" i="74" s="1"/>
  <c r="O36" i="32"/>
  <c r="P38" i="74" s="1"/>
  <c r="N36" i="32"/>
  <c r="M38" i="74" s="1"/>
  <c r="M36" i="32"/>
  <c r="L38" i="74" s="1"/>
  <c r="L36" i="32"/>
  <c r="K38" i="74" s="1"/>
  <c r="K36" i="32"/>
  <c r="J38" i="74" s="1"/>
  <c r="J36" i="32"/>
  <c r="I38" i="74" s="1"/>
  <c r="I36" i="32"/>
  <c r="H38" i="74" s="1"/>
  <c r="F36" i="32"/>
  <c r="F38" i="74" s="1"/>
  <c r="E36" i="32"/>
  <c r="E38" i="74" s="1"/>
  <c r="D36" i="32"/>
  <c r="D38" i="74" s="1"/>
  <c r="Q35" i="32"/>
  <c r="Q37" i="74" s="1"/>
  <c r="P35" i="32"/>
  <c r="N37" i="74" s="1"/>
  <c r="O35" i="32"/>
  <c r="P37" i="74" s="1"/>
  <c r="N35" i="32"/>
  <c r="M37" i="74" s="1"/>
  <c r="M35" i="32"/>
  <c r="L37" i="74" s="1"/>
  <c r="L35" i="32"/>
  <c r="K37" i="74" s="1"/>
  <c r="K35" i="32"/>
  <c r="J37" i="74" s="1"/>
  <c r="J35" i="32"/>
  <c r="I37" i="74" s="1"/>
  <c r="I35" i="32"/>
  <c r="H37" i="74" s="1"/>
  <c r="F35" i="32"/>
  <c r="F37" i="74" s="1"/>
  <c r="E35" i="32"/>
  <c r="E37" i="74" s="1"/>
  <c r="D35" i="32"/>
  <c r="D37" i="74" s="1"/>
  <c r="Q34" i="32"/>
  <c r="Q36" i="74" s="1"/>
  <c r="P34" i="32"/>
  <c r="O34" i="32"/>
  <c r="P36" i="74" s="1"/>
  <c r="N34" i="32"/>
  <c r="M34" i="32"/>
  <c r="L36" i="74" s="1"/>
  <c r="L34" i="32"/>
  <c r="K36" i="74" s="1"/>
  <c r="K34" i="32"/>
  <c r="J36" i="74" s="1"/>
  <c r="J34" i="32"/>
  <c r="I34" i="32"/>
  <c r="H36" i="74" s="1"/>
  <c r="F34" i="32"/>
  <c r="F36" i="74" s="1"/>
  <c r="E34" i="32"/>
  <c r="E36" i="74" s="1"/>
  <c r="D34" i="32"/>
  <c r="D36" i="74" s="1"/>
  <c r="Q33" i="32"/>
  <c r="Q35" i="74" s="1"/>
  <c r="P33" i="32"/>
  <c r="N35" i="74" s="1"/>
  <c r="O33" i="32"/>
  <c r="P35" i="74" s="1"/>
  <c r="N33" i="32"/>
  <c r="M35" i="74" s="1"/>
  <c r="M33" i="32"/>
  <c r="L35" i="74" s="1"/>
  <c r="L33" i="32"/>
  <c r="K35" i="74" s="1"/>
  <c r="K33" i="32"/>
  <c r="J35" i="74" s="1"/>
  <c r="J33" i="32"/>
  <c r="I35" i="74" s="1"/>
  <c r="I33" i="32"/>
  <c r="H35" i="74" s="1"/>
  <c r="F33" i="32"/>
  <c r="F35" i="74" s="1"/>
  <c r="E33" i="32"/>
  <c r="E35" i="74" s="1"/>
  <c r="D33" i="32"/>
  <c r="D35" i="74" s="1"/>
  <c r="Q32" i="32"/>
  <c r="Q34" i="74" s="1"/>
  <c r="P32" i="32"/>
  <c r="N34" i="74" s="1"/>
  <c r="O32" i="32"/>
  <c r="P34" i="74" s="1"/>
  <c r="N32" i="32"/>
  <c r="M34" i="74" s="1"/>
  <c r="M32" i="32"/>
  <c r="L34" i="74" s="1"/>
  <c r="L32" i="32"/>
  <c r="K34" i="74" s="1"/>
  <c r="K32" i="32"/>
  <c r="J34" i="74" s="1"/>
  <c r="J32" i="32"/>
  <c r="I34" i="74" s="1"/>
  <c r="I32" i="32"/>
  <c r="H34" i="74" s="1"/>
  <c r="F32" i="32"/>
  <c r="F34" i="74" s="1"/>
  <c r="E32" i="32"/>
  <c r="E34" i="74" s="1"/>
  <c r="D32" i="32"/>
  <c r="D34" i="74" s="1"/>
  <c r="Q31" i="32"/>
  <c r="P31" i="32"/>
  <c r="N33" i="74" s="1"/>
  <c r="O31" i="32"/>
  <c r="P33" i="74" s="1"/>
  <c r="N31" i="32"/>
  <c r="M33" i="74" s="1"/>
  <c r="M31" i="32"/>
  <c r="L33" i="74" s="1"/>
  <c r="L31" i="32"/>
  <c r="K33" i="74" s="1"/>
  <c r="K31" i="32"/>
  <c r="J33" i="74" s="1"/>
  <c r="J31" i="32"/>
  <c r="I33" i="74" s="1"/>
  <c r="I31" i="32"/>
  <c r="H33" i="74" s="1"/>
  <c r="F31" i="32"/>
  <c r="F33" i="74" s="1"/>
  <c r="E31" i="32"/>
  <c r="E33" i="74" s="1"/>
  <c r="D31" i="32"/>
  <c r="D33" i="74" s="1"/>
  <c r="Q30" i="32"/>
  <c r="Q32" i="74" s="1"/>
  <c r="P30" i="32"/>
  <c r="N32" i="74" s="1"/>
  <c r="O30" i="32"/>
  <c r="P32" i="74" s="1"/>
  <c r="N30" i="32"/>
  <c r="M32" i="74" s="1"/>
  <c r="M30" i="32"/>
  <c r="L32" i="74" s="1"/>
  <c r="L30" i="32"/>
  <c r="K32" i="74" s="1"/>
  <c r="K30" i="32"/>
  <c r="J32" i="74" s="1"/>
  <c r="J30" i="32"/>
  <c r="I32" i="74" s="1"/>
  <c r="I30" i="32"/>
  <c r="H32" i="74" s="1"/>
  <c r="F30" i="32"/>
  <c r="F32" i="74" s="1"/>
  <c r="E30" i="32"/>
  <c r="E32" i="74" s="1"/>
  <c r="D30" i="32"/>
  <c r="D32" i="74" s="1"/>
  <c r="Q29" i="32"/>
  <c r="Q31" i="74" s="1"/>
  <c r="P29" i="32"/>
  <c r="N31" i="74" s="1"/>
  <c r="O29" i="32"/>
  <c r="P31" i="74" s="1"/>
  <c r="N29" i="32"/>
  <c r="M31" i="74" s="1"/>
  <c r="M29" i="32"/>
  <c r="L31" i="74" s="1"/>
  <c r="L29" i="32"/>
  <c r="K31" i="74" s="1"/>
  <c r="K29" i="32"/>
  <c r="J31" i="74" s="1"/>
  <c r="J29" i="32"/>
  <c r="I31" i="74" s="1"/>
  <c r="I29" i="32"/>
  <c r="H31" i="74" s="1"/>
  <c r="F29" i="32"/>
  <c r="F31" i="74" s="1"/>
  <c r="E29" i="32"/>
  <c r="E31" i="74" s="1"/>
  <c r="D29" i="32"/>
  <c r="D31" i="74" s="1"/>
  <c r="Q28" i="32"/>
  <c r="Q30" i="74" s="1"/>
  <c r="P28" i="32"/>
  <c r="N30" i="74" s="1"/>
  <c r="O28" i="32"/>
  <c r="P30" i="74" s="1"/>
  <c r="N28" i="32"/>
  <c r="M30" i="74" s="1"/>
  <c r="M28" i="32"/>
  <c r="L30" i="74" s="1"/>
  <c r="L28" i="32"/>
  <c r="K30" i="74" s="1"/>
  <c r="K28" i="32"/>
  <c r="J30" i="74" s="1"/>
  <c r="J28" i="32"/>
  <c r="I30" i="74" s="1"/>
  <c r="I28" i="32"/>
  <c r="H30" i="74" s="1"/>
  <c r="F28" i="32"/>
  <c r="F30" i="74" s="1"/>
  <c r="E28" i="32"/>
  <c r="E30" i="74" s="1"/>
  <c r="D28" i="32"/>
  <c r="D30" i="74" s="1"/>
  <c r="Q27" i="32"/>
  <c r="Q29" i="74" s="1"/>
  <c r="P27" i="32"/>
  <c r="N29" i="74" s="1"/>
  <c r="O27" i="32"/>
  <c r="P29" i="74" s="1"/>
  <c r="N27" i="32"/>
  <c r="M29" i="74" s="1"/>
  <c r="M27" i="32"/>
  <c r="L29" i="74" s="1"/>
  <c r="L27" i="32"/>
  <c r="K29" i="74" s="1"/>
  <c r="K27" i="32"/>
  <c r="J29" i="74" s="1"/>
  <c r="J27" i="32"/>
  <c r="I29" i="74" s="1"/>
  <c r="I27" i="32"/>
  <c r="H29" i="74" s="1"/>
  <c r="F27" i="32"/>
  <c r="F29" i="74" s="1"/>
  <c r="E27" i="32"/>
  <c r="E29" i="74" s="1"/>
  <c r="D27" i="32"/>
  <c r="D29" i="74" s="1"/>
  <c r="Q26" i="32"/>
  <c r="Q28" i="74" s="1"/>
  <c r="P26" i="32"/>
  <c r="N28" i="74" s="1"/>
  <c r="O26" i="32"/>
  <c r="P28" i="74" s="1"/>
  <c r="N26" i="32"/>
  <c r="M28" i="74" s="1"/>
  <c r="M26" i="32"/>
  <c r="L28" i="74" s="1"/>
  <c r="L26" i="32"/>
  <c r="K28" i="74" s="1"/>
  <c r="K26" i="32"/>
  <c r="J28" i="74" s="1"/>
  <c r="J26" i="32"/>
  <c r="I28" i="74" s="1"/>
  <c r="I26" i="32"/>
  <c r="H28" i="74" s="1"/>
  <c r="F26" i="32"/>
  <c r="F28" i="74" s="1"/>
  <c r="E26" i="32"/>
  <c r="E28" i="74" s="1"/>
  <c r="D26" i="32"/>
  <c r="D28" i="74" s="1"/>
  <c r="Q25" i="32"/>
  <c r="Q27" i="74" s="1"/>
  <c r="P25" i="32"/>
  <c r="N27" i="74" s="1"/>
  <c r="O25" i="32"/>
  <c r="P27" i="74" s="1"/>
  <c r="N25" i="32"/>
  <c r="M27" i="74" s="1"/>
  <c r="M25" i="32"/>
  <c r="L27" i="74" s="1"/>
  <c r="L25" i="32"/>
  <c r="K27" i="74" s="1"/>
  <c r="K25" i="32"/>
  <c r="J27" i="74" s="1"/>
  <c r="J25" i="32"/>
  <c r="I27" i="74" s="1"/>
  <c r="I25" i="32"/>
  <c r="H27" i="74" s="1"/>
  <c r="F25" i="32"/>
  <c r="F27" i="74" s="1"/>
  <c r="E25" i="32"/>
  <c r="E27" i="74" s="1"/>
  <c r="D25" i="32"/>
  <c r="D27" i="74" s="1"/>
  <c r="Q24" i="32"/>
  <c r="Q26" i="74" s="1"/>
  <c r="P24" i="32"/>
  <c r="N26" i="74" s="1"/>
  <c r="O24" i="32"/>
  <c r="P26" i="74" s="1"/>
  <c r="N24" i="32"/>
  <c r="M26" i="74" s="1"/>
  <c r="M24" i="32"/>
  <c r="L26" i="74" s="1"/>
  <c r="L24" i="32"/>
  <c r="K26" i="74" s="1"/>
  <c r="K24" i="32"/>
  <c r="J26" i="74" s="1"/>
  <c r="J24" i="32"/>
  <c r="I26" i="74" s="1"/>
  <c r="I24" i="32"/>
  <c r="H26" i="74" s="1"/>
  <c r="F24" i="32"/>
  <c r="F26" i="74" s="1"/>
  <c r="E24" i="32"/>
  <c r="D24" i="32"/>
  <c r="D26" i="74" s="1"/>
  <c r="Q23" i="32"/>
  <c r="Q25" i="74" s="1"/>
  <c r="P23" i="32"/>
  <c r="N25" i="74" s="1"/>
  <c r="O23" i="32"/>
  <c r="P25" i="74" s="1"/>
  <c r="N23" i="32"/>
  <c r="M25" i="74" s="1"/>
  <c r="M23" i="32"/>
  <c r="L25" i="74" s="1"/>
  <c r="L23" i="32"/>
  <c r="K25" i="74" s="1"/>
  <c r="K23" i="32"/>
  <c r="J25" i="74" s="1"/>
  <c r="J23" i="32"/>
  <c r="I25" i="74" s="1"/>
  <c r="I23" i="32"/>
  <c r="H25" i="74" s="1"/>
  <c r="F23" i="32"/>
  <c r="F25" i="74" s="1"/>
  <c r="E23" i="32"/>
  <c r="E25" i="74" s="1"/>
  <c r="D23" i="32"/>
  <c r="D25" i="74" s="1"/>
  <c r="Q22" i="32"/>
  <c r="Q24" i="74" s="1"/>
  <c r="P22" i="32"/>
  <c r="N24" i="74" s="1"/>
  <c r="O22" i="32"/>
  <c r="P24" i="74" s="1"/>
  <c r="N22" i="32"/>
  <c r="M24" i="74" s="1"/>
  <c r="M22" i="32"/>
  <c r="L24" i="74" s="1"/>
  <c r="L22" i="32"/>
  <c r="K24" i="74" s="1"/>
  <c r="K22" i="32"/>
  <c r="J24" i="74" s="1"/>
  <c r="J22" i="32"/>
  <c r="I24" i="74" s="1"/>
  <c r="I22" i="32"/>
  <c r="H24" i="74" s="1"/>
  <c r="F22" i="32"/>
  <c r="F24" i="74" s="1"/>
  <c r="E22" i="32"/>
  <c r="E24" i="74" s="1"/>
  <c r="D22" i="32"/>
  <c r="D24" i="74" s="1"/>
  <c r="Q21" i="32"/>
  <c r="Q23" i="74" s="1"/>
  <c r="P21" i="32"/>
  <c r="N23" i="74" s="1"/>
  <c r="O21" i="32"/>
  <c r="P23" i="74" s="1"/>
  <c r="N21" i="32"/>
  <c r="M23" i="74" s="1"/>
  <c r="M21" i="32"/>
  <c r="L23" i="74" s="1"/>
  <c r="L21" i="32"/>
  <c r="K23" i="74" s="1"/>
  <c r="K21" i="32"/>
  <c r="J23" i="74" s="1"/>
  <c r="J21" i="32"/>
  <c r="I23" i="74" s="1"/>
  <c r="I21" i="32"/>
  <c r="H23" i="74" s="1"/>
  <c r="F21" i="32"/>
  <c r="F23" i="74" s="1"/>
  <c r="E21" i="32"/>
  <c r="E23" i="74" s="1"/>
  <c r="D21" i="32"/>
  <c r="D23" i="74" s="1"/>
  <c r="Q20" i="32"/>
  <c r="Q22" i="74" s="1"/>
  <c r="P20" i="32"/>
  <c r="N22" i="74" s="1"/>
  <c r="O20" i="32"/>
  <c r="P22" i="74" s="1"/>
  <c r="N20" i="32"/>
  <c r="M22" i="74" s="1"/>
  <c r="M20" i="32"/>
  <c r="L22" i="74" s="1"/>
  <c r="L20" i="32"/>
  <c r="K22" i="74" s="1"/>
  <c r="K20" i="32"/>
  <c r="J22" i="74" s="1"/>
  <c r="J20" i="32"/>
  <c r="I22" i="74" s="1"/>
  <c r="I20" i="32"/>
  <c r="H22" i="74" s="1"/>
  <c r="F20" i="32"/>
  <c r="F22" i="74" s="1"/>
  <c r="E20" i="32"/>
  <c r="E22" i="74" s="1"/>
  <c r="D20" i="32"/>
  <c r="D22" i="74" s="1"/>
  <c r="Q19" i="32"/>
  <c r="Q21" i="74" s="1"/>
  <c r="P19" i="32"/>
  <c r="N21" i="74" s="1"/>
  <c r="O19" i="32"/>
  <c r="P21" i="74" s="1"/>
  <c r="N19" i="32"/>
  <c r="M21" i="74" s="1"/>
  <c r="M19" i="32"/>
  <c r="L21" i="74" s="1"/>
  <c r="L19" i="32"/>
  <c r="K21" i="74" s="1"/>
  <c r="K19" i="32"/>
  <c r="J21" i="74" s="1"/>
  <c r="J19" i="32"/>
  <c r="I21" i="74" s="1"/>
  <c r="I19" i="32"/>
  <c r="H21" i="74" s="1"/>
  <c r="F19" i="32"/>
  <c r="F21" i="74" s="1"/>
  <c r="E19" i="32"/>
  <c r="E21" i="74" s="1"/>
  <c r="D19" i="32"/>
  <c r="D21" i="74" s="1"/>
  <c r="Q18" i="32"/>
  <c r="Q20" i="74" s="1"/>
  <c r="P18" i="32"/>
  <c r="N20" i="74" s="1"/>
  <c r="O18" i="32"/>
  <c r="P20" i="74" s="1"/>
  <c r="N18" i="32"/>
  <c r="M20" i="74" s="1"/>
  <c r="M18" i="32"/>
  <c r="L20" i="74" s="1"/>
  <c r="L18" i="32"/>
  <c r="K20" i="74" s="1"/>
  <c r="K18" i="32"/>
  <c r="J20" i="74" s="1"/>
  <c r="J18" i="32"/>
  <c r="I20" i="74" s="1"/>
  <c r="I18" i="32"/>
  <c r="H20" i="74" s="1"/>
  <c r="F18" i="32"/>
  <c r="F20" i="74" s="1"/>
  <c r="E18" i="32"/>
  <c r="E20" i="74" s="1"/>
  <c r="D18" i="32"/>
  <c r="D20" i="74" s="1"/>
  <c r="Q17" i="32"/>
  <c r="Q19" i="74" s="1"/>
  <c r="P17" i="32"/>
  <c r="N19" i="74" s="1"/>
  <c r="O17" i="32"/>
  <c r="P19" i="74" s="1"/>
  <c r="N17" i="32"/>
  <c r="M19" i="74" s="1"/>
  <c r="M17" i="32"/>
  <c r="L19" i="74" s="1"/>
  <c r="L17" i="32"/>
  <c r="K19" i="74" s="1"/>
  <c r="K17" i="32"/>
  <c r="J19" i="74" s="1"/>
  <c r="J17" i="32"/>
  <c r="I19" i="74" s="1"/>
  <c r="I17" i="32"/>
  <c r="H19" i="74" s="1"/>
  <c r="F17" i="32"/>
  <c r="F19" i="74" s="1"/>
  <c r="E17" i="32"/>
  <c r="E19" i="74" s="1"/>
  <c r="D17" i="32"/>
  <c r="D19" i="74" s="1"/>
  <c r="Q16" i="32"/>
  <c r="Q18" i="74" s="1"/>
  <c r="P16" i="32"/>
  <c r="O16" i="32"/>
  <c r="P18" i="74" s="1"/>
  <c r="N16" i="32"/>
  <c r="M16" i="32"/>
  <c r="L18" i="74" s="1"/>
  <c r="L16" i="32"/>
  <c r="K18" i="74" s="1"/>
  <c r="K16" i="32"/>
  <c r="J18" i="74" s="1"/>
  <c r="J16" i="32"/>
  <c r="I16" i="32"/>
  <c r="H18" i="74" s="1"/>
  <c r="F16" i="32"/>
  <c r="E16" i="32"/>
  <c r="E18" i="74" s="1"/>
  <c r="D16" i="32"/>
  <c r="D18" i="74" s="1"/>
  <c r="Q15" i="32"/>
  <c r="Q17" i="74" s="1"/>
  <c r="P15" i="32"/>
  <c r="N17" i="74" s="1"/>
  <c r="O15" i="32"/>
  <c r="P17" i="74" s="1"/>
  <c r="N15" i="32"/>
  <c r="M17" i="74" s="1"/>
  <c r="M15" i="32"/>
  <c r="L17" i="74" s="1"/>
  <c r="L15" i="32"/>
  <c r="K17" i="74" s="1"/>
  <c r="K15" i="32"/>
  <c r="J17" i="74" s="1"/>
  <c r="J15" i="32"/>
  <c r="I17" i="74" s="1"/>
  <c r="I15" i="32"/>
  <c r="H17" i="74" s="1"/>
  <c r="F15" i="32"/>
  <c r="F17" i="74" s="1"/>
  <c r="E15" i="32"/>
  <c r="E17" i="74" s="1"/>
  <c r="D15" i="32"/>
  <c r="D17" i="74" s="1"/>
  <c r="Q14" i="32"/>
  <c r="Q16" i="74" s="1"/>
  <c r="P14" i="32"/>
  <c r="N16" i="74" s="1"/>
  <c r="O14" i="32"/>
  <c r="P16" i="74" s="1"/>
  <c r="N14" i="32"/>
  <c r="M16" i="74" s="1"/>
  <c r="M14" i="32"/>
  <c r="L16" i="74" s="1"/>
  <c r="L14" i="32"/>
  <c r="K16" i="74" s="1"/>
  <c r="K14" i="32"/>
  <c r="J16" i="74" s="1"/>
  <c r="J14" i="32"/>
  <c r="I16" i="74" s="1"/>
  <c r="I14" i="32"/>
  <c r="H16" i="74" s="1"/>
  <c r="F14" i="32"/>
  <c r="F16" i="74" s="1"/>
  <c r="E14" i="32"/>
  <c r="E16" i="74" s="1"/>
  <c r="D14" i="32"/>
  <c r="D16" i="74" s="1"/>
  <c r="Q13" i="32"/>
  <c r="Q15" i="74" s="1"/>
  <c r="P13" i="32"/>
  <c r="N15" i="74" s="1"/>
  <c r="O13" i="32"/>
  <c r="P15" i="74" s="1"/>
  <c r="N13" i="32"/>
  <c r="M15" i="74" s="1"/>
  <c r="M13" i="32"/>
  <c r="L15" i="74" s="1"/>
  <c r="L13" i="32"/>
  <c r="K15" i="74" s="1"/>
  <c r="K13" i="32"/>
  <c r="J15" i="74" s="1"/>
  <c r="J13" i="32"/>
  <c r="I15" i="74" s="1"/>
  <c r="I13" i="32"/>
  <c r="H15" i="74" s="1"/>
  <c r="F13" i="32"/>
  <c r="F15" i="74" s="1"/>
  <c r="E13" i="32"/>
  <c r="E15" i="74" s="1"/>
  <c r="D13" i="32"/>
  <c r="D15" i="74" s="1"/>
  <c r="Q12" i="32"/>
  <c r="Q14" i="74" s="1"/>
  <c r="P12" i="32"/>
  <c r="N14" i="74" s="1"/>
  <c r="O12" i="32"/>
  <c r="P14" i="74" s="1"/>
  <c r="N12" i="32"/>
  <c r="M14" i="74" s="1"/>
  <c r="M12" i="32"/>
  <c r="L14" i="74" s="1"/>
  <c r="L12" i="32"/>
  <c r="K14" i="74" s="1"/>
  <c r="K12" i="32"/>
  <c r="J14" i="74" s="1"/>
  <c r="J12" i="32"/>
  <c r="I14" i="74" s="1"/>
  <c r="I12" i="32"/>
  <c r="H14" i="74" s="1"/>
  <c r="F12" i="32"/>
  <c r="F14" i="74" s="1"/>
  <c r="E12" i="32"/>
  <c r="E14" i="74" s="1"/>
  <c r="D12" i="32"/>
  <c r="D14" i="74" s="1"/>
  <c r="Q11" i="32"/>
  <c r="Q13" i="74" s="1"/>
  <c r="P11" i="32"/>
  <c r="N13" i="74" s="1"/>
  <c r="O11" i="32"/>
  <c r="P13" i="74" s="1"/>
  <c r="N11" i="32"/>
  <c r="M13" i="74" s="1"/>
  <c r="M11" i="32"/>
  <c r="L13" i="74" s="1"/>
  <c r="L11" i="32"/>
  <c r="K13" i="74" s="1"/>
  <c r="K11" i="32"/>
  <c r="J13" i="74" s="1"/>
  <c r="J11" i="32"/>
  <c r="I13" i="74" s="1"/>
  <c r="I11" i="32"/>
  <c r="H13" i="74" s="1"/>
  <c r="F11" i="32"/>
  <c r="F13" i="74" s="1"/>
  <c r="E11" i="32"/>
  <c r="E13" i="74" s="1"/>
  <c r="D11" i="32"/>
  <c r="D13" i="74" s="1"/>
  <c r="Q10" i="32"/>
  <c r="Q12" i="74" s="1"/>
  <c r="P10" i="32"/>
  <c r="N12" i="74" s="1"/>
  <c r="O10" i="32"/>
  <c r="P12" i="74" s="1"/>
  <c r="N10" i="32"/>
  <c r="M12" i="74" s="1"/>
  <c r="M10" i="32"/>
  <c r="L12" i="74" s="1"/>
  <c r="L10" i="32"/>
  <c r="K12" i="74" s="1"/>
  <c r="K10" i="32"/>
  <c r="J12" i="74" s="1"/>
  <c r="J10" i="32"/>
  <c r="I12" i="74" s="1"/>
  <c r="I10" i="32"/>
  <c r="H12" i="74" s="1"/>
  <c r="F10" i="32"/>
  <c r="F12" i="74" s="1"/>
  <c r="E10" i="32"/>
  <c r="E12" i="74" s="1"/>
  <c r="D10" i="32"/>
  <c r="D12" i="74" s="1"/>
  <c r="Q9" i="32"/>
  <c r="Q11" i="74" s="1"/>
  <c r="P9" i="32"/>
  <c r="N11" i="74" s="1"/>
  <c r="O9" i="32"/>
  <c r="P11" i="74" s="1"/>
  <c r="N9" i="32"/>
  <c r="M11" i="74" s="1"/>
  <c r="M9" i="32"/>
  <c r="L11" i="74" s="1"/>
  <c r="L9" i="32"/>
  <c r="K11" i="74" s="1"/>
  <c r="K9" i="32"/>
  <c r="J11" i="74" s="1"/>
  <c r="J9" i="32"/>
  <c r="I11" i="74" s="1"/>
  <c r="I9" i="32"/>
  <c r="H11" i="74" s="1"/>
  <c r="F9" i="32"/>
  <c r="F11" i="74" s="1"/>
  <c r="E9" i="32"/>
  <c r="E11" i="74" s="1"/>
  <c r="D9" i="32"/>
  <c r="D11" i="74" s="1"/>
  <c r="Q8" i="32"/>
  <c r="Q10" i="74" s="1"/>
  <c r="P8" i="32"/>
  <c r="N10" i="74" s="1"/>
  <c r="O8" i="32"/>
  <c r="P10" i="74" s="1"/>
  <c r="N8" i="32"/>
  <c r="M10" i="74" s="1"/>
  <c r="M8" i="32"/>
  <c r="L10" i="74" s="1"/>
  <c r="L8" i="32"/>
  <c r="K10" i="74" s="1"/>
  <c r="K8" i="32"/>
  <c r="J10" i="74" s="1"/>
  <c r="J8" i="32"/>
  <c r="I10" i="74" s="1"/>
  <c r="I8" i="32"/>
  <c r="H10" i="74" s="1"/>
  <c r="F8" i="32"/>
  <c r="F10" i="74" s="1"/>
  <c r="E8" i="32"/>
  <c r="E10" i="74" s="1"/>
  <c r="D8" i="32"/>
  <c r="D10" i="74" s="1"/>
  <c r="Q7" i="32"/>
  <c r="Q9" i="74" s="1"/>
  <c r="P7" i="32"/>
  <c r="N9" i="74" s="1"/>
  <c r="O7" i="32"/>
  <c r="P9" i="74" s="1"/>
  <c r="N7" i="32"/>
  <c r="M9" i="74" s="1"/>
  <c r="M7" i="32"/>
  <c r="L9" i="74" s="1"/>
  <c r="L7" i="32"/>
  <c r="K9" i="74" s="1"/>
  <c r="K7" i="32"/>
  <c r="J9" i="74" s="1"/>
  <c r="J7" i="32"/>
  <c r="I9" i="74" s="1"/>
  <c r="I7" i="32"/>
  <c r="H9" i="74" s="1"/>
  <c r="F7" i="32"/>
  <c r="F9" i="74" s="1"/>
  <c r="E7" i="32"/>
  <c r="E9" i="74" s="1"/>
  <c r="D7" i="32"/>
  <c r="D9" i="74" s="1"/>
  <c r="S47" i="32" l="1"/>
  <c r="R49" i="74" s="1"/>
  <c r="S51" i="32"/>
  <c r="R53" i="74" s="1"/>
  <c r="S55" i="32"/>
  <c r="R57" i="74" s="1"/>
  <c r="R48" i="32"/>
  <c r="O50" i="74" s="1"/>
  <c r="R52" i="32"/>
  <c r="O54" i="74" s="1"/>
  <c r="R47" i="32"/>
  <c r="O49" i="74" s="1"/>
  <c r="R51" i="32"/>
  <c r="O53" i="74" s="1"/>
  <c r="R55" i="32"/>
  <c r="O57" i="74" s="1"/>
  <c r="R50" i="32"/>
  <c r="O52" i="74" s="1"/>
  <c r="R54" i="32"/>
  <c r="O56" i="74" s="1"/>
  <c r="Q57" i="74"/>
  <c r="S50" i="32"/>
  <c r="R52" i="74" s="1"/>
  <c r="S54" i="32"/>
  <c r="R56" i="74" s="1"/>
  <c r="Q53" i="74"/>
  <c r="Q49" i="74"/>
  <c r="R49" i="32"/>
  <c r="O51" i="74" s="1"/>
  <c r="R53" i="32"/>
  <c r="O55" i="74" s="1"/>
  <c r="S49" i="32"/>
  <c r="R51" i="74" s="1"/>
  <c r="S53" i="32"/>
  <c r="R55" i="74" s="1"/>
  <c r="S48" i="32"/>
  <c r="R50" i="74" s="1"/>
  <c r="S52" i="32"/>
  <c r="R54" i="74" s="1"/>
  <c r="R36" i="32"/>
  <c r="O38" i="74" s="1"/>
  <c r="R20" i="32"/>
  <c r="O22" i="74" s="1"/>
  <c r="R28" i="32"/>
  <c r="O30" i="74" s="1"/>
  <c r="S45" i="32"/>
  <c r="R47" i="74" s="1"/>
  <c r="R41" i="32"/>
  <c r="O43" i="74" s="1"/>
  <c r="R25" i="32"/>
  <c r="O27" i="74" s="1"/>
  <c r="S44" i="32"/>
  <c r="R46" i="74" s="1"/>
  <c r="S7" i="32" l="1"/>
  <c r="R9" i="74" s="1"/>
  <c r="R9" i="32"/>
  <c r="O11" i="74" s="1"/>
  <c r="S32" i="32"/>
  <c r="R34" i="74" s="1"/>
  <c r="S28" i="32"/>
  <c r="R30" i="74" s="1"/>
  <c r="R33" i="32"/>
  <c r="O35" i="74" s="1"/>
  <c r="S21" i="32"/>
  <c r="R23" i="74" s="1"/>
  <c r="R44" i="32"/>
  <c r="O46" i="74" s="1"/>
  <c r="S10" i="32"/>
  <c r="R12" i="74" s="1"/>
  <c r="S20" i="32"/>
  <c r="R22" i="74" s="1"/>
  <c r="R12" i="32"/>
  <c r="O14" i="74" s="1"/>
  <c r="R17" i="32"/>
  <c r="O19" i="74" s="1"/>
  <c r="R7" i="32"/>
  <c r="O9" i="74" s="1"/>
  <c r="S12" i="32"/>
  <c r="R14" i="74" s="1"/>
  <c r="S36" i="32"/>
  <c r="R38" i="74" s="1"/>
  <c r="S37" i="32"/>
  <c r="R39" i="74" s="1"/>
  <c r="S29" i="32"/>
  <c r="R31" i="74" s="1"/>
  <c r="R42" i="32"/>
  <c r="O44" i="74" s="1"/>
  <c r="S15" i="32"/>
  <c r="R17" i="74" s="1"/>
  <c r="R45" i="32"/>
  <c r="O47" i="74" s="1"/>
  <c r="S42" i="32"/>
  <c r="R44" i="74" s="1"/>
  <c r="S23" i="32"/>
  <c r="R25" i="74" s="1"/>
  <c r="S25" i="32"/>
  <c r="R27" i="74" s="1"/>
  <c r="S33" i="32"/>
  <c r="R35" i="74" s="1"/>
  <c r="R46" i="32"/>
  <c r="O48" i="74" s="1"/>
  <c r="S19" i="32"/>
  <c r="R21" i="74" s="1"/>
  <c r="S31" i="32"/>
  <c r="R33" i="74" s="1"/>
  <c r="R31" i="32"/>
  <c r="O33" i="74" s="1"/>
  <c r="R11" i="32"/>
  <c r="O13" i="74" s="1"/>
  <c r="R43" i="32"/>
  <c r="O45" i="74" s="1"/>
  <c r="R18" i="32"/>
  <c r="O20" i="74" s="1"/>
  <c r="S9" i="32"/>
  <c r="R11" i="74" s="1"/>
  <c r="S30" i="32"/>
  <c r="R32" i="74" s="1"/>
  <c r="S26" i="32"/>
  <c r="R28" i="74" s="1"/>
  <c r="S24" i="32"/>
  <c r="R26" i="74" s="1"/>
  <c r="R22" i="32"/>
  <c r="O24" i="74" s="1"/>
  <c r="R37" i="32"/>
  <c r="O39" i="74" s="1"/>
  <c r="S40" i="32"/>
  <c r="R42" i="74" s="1"/>
  <c r="R32" i="32"/>
  <c r="O34" i="74" s="1"/>
  <c r="R13" i="32"/>
  <c r="O15" i="74" s="1"/>
  <c r="R15" i="32"/>
  <c r="O17" i="74" s="1"/>
  <c r="S41" i="32"/>
  <c r="R43" i="74" s="1"/>
  <c r="S27" i="32"/>
  <c r="R29" i="74" s="1"/>
  <c r="R8" i="32"/>
  <c r="O10" i="74" s="1"/>
  <c r="S39" i="32"/>
  <c r="R41" i="74" s="1"/>
  <c r="S17" i="32"/>
  <c r="R19" i="74" s="1"/>
  <c r="S38" i="32"/>
  <c r="R40" i="74" s="1"/>
  <c r="R19" i="32"/>
  <c r="O21" i="74" s="1"/>
  <c r="S34" i="32"/>
  <c r="R36" i="74" s="1"/>
  <c r="S8" i="32"/>
  <c r="R10" i="74" s="1"/>
  <c r="R30" i="32"/>
  <c r="O32" i="74" s="1"/>
  <c r="S14" i="32"/>
  <c r="R16" i="74" s="1"/>
  <c r="R26" i="32"/>
  <c r="O28" i="74" s="1"/>
  <c r="S16" i="32"/>
  <c r="R18" i="74" s="1"/>
  <c r="R40" i="32"/>
  <c r="O42" i="74" s="1"/>
  <c r="R21" i="32"/>
  <c r="O23" i="74" s="1"/>
  <c r="R27" i="32"/>
  <c r="O29" i="74" s="1"/>
  <c r="S35" i="32"/>
  <c r="R37" i="74" s="1"/>
  <c r="R16" i="32"/>
  <c r="O18" i="74" s="1"/>
  <c r="R23" i="32"/>
  <c r="O25" i="74" s="1"/>
  <c r="S46" i="32"/>
  <c r="R48" i="74" s="1"/>
  <c r="S11" i="32"/>
  <c r="R13" i="74" s="1"/>
  <c r="R38" i="32"/>
  <c r="O40" i="74" s="1"/>
  <c r="S22" i="32"/>
  <c r="R24" i="74" s="1"/>
  <c r="R34" i="32"/>
  <c r="O36" i="74" s="1"/>
  <c r="S18" i="32"/>
  <c r="R20" i="74" s="1"/>
  <c r="R10" i="32"/>
  <c r="O12" i="74" s="1"/>
  <c r="R39" i="32"/>
  <c r="O41" i="74" s="1"/>
  <c r="R14" i="32"/>
  <c r="O16" i="74" s="1"/>
  <c r="R35" i="32"/>
  <c r="O37" i="74" s="1"/>
  <c r="R29" i="32"/>
  <c r="O31" i="74" s="1"/>
  <c r="S13" i="32"/>
  <c r="R15" i="74" s="1"/>
  <c r="S43" i="32"/>
  <c r="R45" i="74" s="1"/>
  <c r="R24" i="32"/>
  <c r="O26" i="74" s="1"/>
  <c r="E18" i="26" l="1"/>
  <c r="D18" i="26"/>
  <c r="C18" i="2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tc={D4A01A81-6559-477A-8D1C-967D62EE1DD5}</author>
    <author>tc={3E54326B-0D03-4447-801D-17B9A855F471}</author>
    <author>tc={5A4228F6-29BA-4B74-AA9E-500F5E2593E3}</author>
    <author>tc={D45594C4-F125-4F72-A9BD-3F2D41545C64}</author>
    <author>tc={14807BD9-039C-4833-AB4A-8DE49F5223A7}</author>
    <author>tc={7A1605D9-B15A-4661-AC5E-26389FB1E0DE}</author>
    <author>tc={3634D31A-F562-4EC7-82DC-39FF6A93F004}</author>
  </authors>
  <commentList>
    <comment ref="P9" authorId="0" shapeId="0" xr:uid="{D4A01A81-6559-477A-8D1C-967D62EE1DD5}">
      <text>
        <t>[Threaded comment]
Your version of Excel allows you to read this threaded comment; however, any edits to it will get removed if the file is opened in a newer version of Excel. Learn more: https://go.microsoft.com/fwlink/?linkid=870924
Comment:
    Appears correct</t>
      </text>
    </comment>
    <comment ref="F18" authorId="1" shapeId="0" xr:uid="{3E54326B-0D03-4447-801D-17B9A855F471}">
      <text>
        <t>[Threaded comment]
Your version of Excel allows you to read this threaded comment; however, any edits to it will get removed if the file is opened in a newer version of Excel. Learn more: https://go.microsoft.com/fwlink/?linkid=870924
Comment:
    No data</t>
      </text>
    </comment>
    <comment ref="G20" authorId="2" shapeId="0" xr:uid="{5A4228F6-29BA-4B74-AA9E-500F5E2593E3}">
      <text>
        <t>[Threaded comment]
Your version of Excel allows you to read this threaded comment; however, any edits to it will get removed if the file is opened in a newer version of Excel. Learn more: https://go.microsoft.com/fwlink/?linkid=870924
Comment:
    No data</t>
      </text>
    </comment>
    <comment ref="E26" authorId="3" shapeId="0" xr:uid="{D45594C4-F125-4F72-A9BD-3F2D41545C64}">
      <text>
        <t>[Threaded comment]
Your version of Excel allows you to read this threaded comment; however, any edits to it will get removed if the file is opened in a newer version of Excel. Learn more: https://go.microsoft.com/fwlink/?linkid=870924
Comment:
    Not assessed</t>
      </text>
    </comment>
    <comment ref="G31" authorId="4" shapeId="0" xr:uid="{14807BD9-039C-4833-AB4A-8DE49F5223A7}">
      <text>
        <t>[Threaded comment]
Your version of Excel allows you to read this threaded comment; however, any edits to it will get removed if the file is opened in a newer version of Excel. Learn more: https://go.microsoft.com/fwlink/?linkid=870924
Comment:
    No data</t>
      </text>
    </comment>
    <comment ref="Q33" authorId="5" shapeId="0" xr:uid="{7A1605D9-B15A-4661-AC5E-26389FB1E0DE}">
      <text>
        <t>[Threaded comment]
Your version of Excel allows you to read this threaded comment; however, any edits to it will get removed if the file is opened in a newer version of Excel. Learn more: https://go.microsoft.com/fwlink/?linkid=870924
Comment:
    Removed - appears to be a data error at source.</t>
      </text>
    </comment>
    <comment ref="F42" authorId="6" shapeId="0" xr:uid="{3634D31A-F562-4EC7-82DC-39FF6A93F004}">
      <text>
        <t>[Threaded comment]
Your version of Excel allows you to read this threaded comment; however, any edits to it will get removed if the file is opened in a newer version of Excel. Learn more: https://go.microsoft.com/fwlink/?linkid=870924
Comment:
    No data</t>
      </text>
    </comment>
  </commentList>
</comments>
</file>

<file path=xl/sharedStrings.xml><?xml version="1.0" encoding="utf-8"?>
<sst xmlns="http://schemas.openxmlformats.org/spreadsheetml/2006/main" count="1558" uniqueCount="634">
  <si>
    <t>Sources:</t>
  </si>
  <si>
    <t>Title:</t>
  </si>
  <si>
    <t>Changes to this analysis:</t>
  </si>
  <si>
    <t>Who</t>
  </si>
  <si>
    <t>Date</t>
  </si>
  <si>
    <t>Why (what errors)</t>
  </si>
  <si>
    <t>Colleagues who have used this analysis:</t>
  </si>
  <si>
    <t>Where</t>
  </si>
  <si>
    <t>Data check</t>
  </si>
  <si>
    <t>Notes</t>
  </si>
  <si>
    <t>Broad issue</t>
  </si>
  <si>
    <t>(insert name)</t>
  </si>
  <si>
    <t>Methodological and consistency related:</t>
  </si>
  <si>
    <t>Is the analysis methodologically sound, are there any concerns or issues preventing this being the case?</t>
  </si>
  <si>
    <t>If any issues above, have they now been resolved?</t>
  </si>
  <si>
    <t>Is data used consistent with 'same' data used in other chapters.</t>
  </si>
  <si>
    <t>Does the analysis match the stated methodology?</t>
  </si>
  <si>
    <t>Datasets added to analysis file</t>
  </si>
  <si>
    <t>Calculations and formulas</t>
  </si>
  <si>
    <t>Have any additions/modifications to imported datasets gone through correctly (e.g. standardising country names to other datasets)</t>
  </si>
  <si>
    <t>Are all calculations/formulas used on raw data to obtain final output correct? (e.g. Formula links to correct country and year)</t>
  </si>
  <si>
    <t>Charts, sources and notes</t>
  </si>
  <si>
    <t>Do the charts pull from the correct data?</t>
  </si>
  <si>
    <t>Are charts labelled correctly? (e.g. millions vs billions)</t>
  </si>
  <si>
    <t>Report and Narrative</t>
  </si>
  <si>
    <t>Have the correct chart, chart title, chart source(s) and chart notes been added to the report?</t>
  </si>
  <si>
    <t>Are all statistics in narrative in the sub-section chart is located correct?</t>
  </si>
  <si>
    <t>Additional requests</t>
  </si>
  <si>
    <t>Have any additional ammendments (post data check) been checked?</t>
  </si>
  <si>
    <t>For tips on data checking please see the following file:</t>
  </si>
  <si>
    <t>Data checking tips</t>
  </si>
  <si>
    <t>Initial data check</t>
  </si>
  <si>
    <t>Analyst data check</t>
  </si>
  <si>
    <t>Design data check</t>
  </si>
  <si>
    <t>Narrative data check</t>
  </si>
  <si>
    <t>**May not necessarily need to checked again if so. However, ideally all analysis is checked back to the source where possible. Raw data sourced from the 'Datasets - do not edit' folder are deemed to have been data checked.</t>
  </si>
  <si>
    <t>Specific issue</t>
  </si>
  <si>
    <t>Do imported datasets match to the source/original S-drive version?</t>
  </si>
  <si>
    <t>Have the (imported) dataset files been data checked?**</t>
  </si>
  <si>
    <t>Are the stated title, sources and notes correct?</t>
  </si>
  <si>
    <t>ADD DATE CHECK COMPLETE -----------------------&gt;</t>
  </si>
  <si>
    <t>Country</t>
  </si>
  <si>
    <t>Yemen</t>
  </si>
  <si>
    <t>Syrian Arab Republic</t>
  </si>
  <si>
    <t>Turkey</t>
  </si>
  <si>
    <t>Ethiopia</t>
  </si>
  <si>
    <t>Iraq</t>
  </si>
  <si>
    <t>Nigeria</t>
  </si>
  <si>
    <t>Afghanistan</t>
  </si>
  <si>
    <t>Somalia</t>
  </si>
  <si>
    <t>Kenya</t>
  </si>
  <si>
    <t>Haiti</t>
  </si>
  <si>
    <t>Uganda</t>
  </si>
  <si>
    <t>Malawi</t>
  </si>
  <si>
    <t>Colombia</t>
  </si>
  <si>
    <t>Chad</t>
  </si>
  <si>
    <t>Zimbabwe</t>
  </si>
  <si>
    <t>Mali</t>
  </si>
  <si>
    <t>Ukraine</t>
  </si>
  <si>
    <t>Cameroon</t>
  </si>
  <si>
    <t>Lebanon</t>
  </si>
  <si>
    <t>Pakistan</t>
  </si>
  <si>
    <t>Burundi</t>
  </si>
  <si>
    <t>Mozambique</t>
  </si>
  <si>
    <t>Jordan</t>
  </si>
  <si>
    <t>Central African Republic</t>
  </si>
  <si>
    <t>Madagascar</t>
  </si>
  <si>
    <t>Libya</t>
  </si>
  <si>
    <t>Bangladesh</t>
  </si>
  <si>
    <t>Myanmar</t>
  </si>
  <si>
    <t>South Sudan</t>
  </si>
  <si>
    <t>Eritrea</t>
  </si>
  <si>
    <t>Zambia</t>
  </si>
  <si>
    <t>Guatemala</t>
  </si>
  <si>
    <t>Peru</t>
  </si>
  <si>
    <t>Honduras</t>
  </si>
  <si>
    <t>Burkina Faso</t>
  </si>
  <si>
    <t>UNHCR</t>
  </si>
  <si>
    <t>Egypt</t>
  </si>
  <si>
    <t>El Salvador</t>
  </si>
  <si>
    <t>UNRWA</t>
  </si>
  <si>
    <t xml:space="preserve">INFORM </t>
  </si>
  <si>
    <t>HRP and RRP</t>
  </si>
  <si>
    <t xml:space="preserve">ACAPS Source (PiN and severity)
</t>
  </si>
  <si>
    <t>Viet Nam</t>
  </si>
  <si>
    <t>CRED</t>
  </si>
  <si>
    <t>Korea (the Democratic People's Republic of)</t>
  </si>
  <si>
    <t>GFRC report</t>
  </si>
  <si>
    <t>IDMC</t>
  </si>
  <si>
    <t>WDI</t>
  </si>
  <si>
    <t>County IDs</t>
  </si>
  <si>
    <t>Conflict marker</t>
  </si>
  <si>
    <t>Displacement marker</t>
  </si>
  <si>
    <t>Country ID</t>
  </si>
  <si>
    <t>Congo (the Democratic Republic of the)</t>
  </si>
  <si>
    <t>Iran (Islamic Republic of)</t>
  </si>
  <si>
    <t>Niger (the)</t>
  </si>
  <si>
    <t>Philippines (the)</t>
  </si>
  <si>
    <t>Sudan (the)</t>
  </si>
  <si>
    <t>Venezuela (Bolivarian Republic of)</t>
  </si>
  <si>
    <t>Congo (the)</t>
  </si>
  <si>
    <t>Palestine, State of</t>
  </si>
  <si>
    <t>HRP Requested (US$, million)</t>
  </si>
  <si>
    <t>RRP Requested (US$, million)</t>
  </si>
  <si>
    <t>Notes:</t>
  </si>
  <si>
    <t>PiN (millions)</t>
  </si>
  <si>
    <t xml:space="preserve"> </t>
  </si>
  <si>
    <t>Checklist criteria, do not edit!</t>
  </si>
  <si>
    <t>unchecked</t>
  </si>
  <si>
    <t>yes</t>
  </si>
  <si>
    <t>N/A</t>
  </si>
  <si>
    <t>no</t>
  </si>
  <si>
    <t>unsure</t>
  </si>
  <si>
    <t>irrelevant</t>
  </si>
  <si>
    <t>in discussion</t>
  </si>
  <si>
    <t>all calculations replicated</t>
  </si>
  <si>
    <t>spot checks used</t>
  </si>
  <si>
    <t>seem to</t>
  </si>
  <si>
    <t>don't think so</t>
  </si>
  <si>
    <t>Changed according the new methodology.</t>
  </si>
  <si>
    <t>Included country IDs in all the tabs.</t>
  </si>
  <si>
    <t>AFG</t>
  </si>
  <si>
    <t>ARM</t>
  </si>
  <si>
    <t>BGD</t>
  </si>
  <si>
    <t>BRA</t>
  </si>
  <si>
    <t>BFA</t>
  </si>
  <si>
    <t>BDI</t>
  </si>
  <si>
    <t>CMR</t>
  </si>
  <si>
    <t>CAF</t>
  </si>
  <si>
    <t>TCD</t>
  </si>
  <si>
    <t>CHN</t>
  </si>
  <si>
    <t>COL</t>
  </si>
  <si>
    <t>COG</t>
  </si>
  <si>
    <t>COD</t>
  </si>
  <si>
    <t>CRI</t>
  </si>
  <si>
    <t>DJI</t>
  </si>
  <si>
    <t>ECU</t>
  </si>
  <si>
    <t>EGY</t>
  </si>
  <si>
    <t>SLV</t>
  </si>
  <si>
    <t>ERI</t>
  </si>
  <si>
    <t>SWZ</t>
  </si>
  <si>
    <t>ETH</t>
  </si>
  <si>
    <t>GRC</t>
  </si>
  <si>
    <t>GTM</t>
  </si>
  <si>
    <t>HTI</t>
  </si>
  <si>
    <t>HND</t>
  </si>
  <si>
    <t>IDN</t>
  </si>
  <si>
    <t>IRN</t>
  </si>
  <si>
    <t>IRQ</t>
  </si>
  <si>
    <t>ITA</t>
  </si>
  <si>
    <t>JOR</t>
  </si>
  <si>
    <t>KEN</t>
  </si>
  <si>
    <t>PRK</t>
  </si>
  <si>
    <t>LBN</t>
  </si>
  <si>
    <t>LSO</t>
  </si>
  <si>
    <t>LBY</t>
  </si>
  <si>
    <t>MDG</t>
  </si>
  <si>
    <t>MWI</t>
  </si>
  <si>
    <t>MLI</t>
  </si>
  <si>
    <t>MRT</t>
  </si>
  <si>
    <t>MOZ</t>
  </si>
  <si>
    <t>MMR</t>
  </si>
  <si>
    <t>NAM</t>
  </si>
  <si>
    <t>NER</t>
  </si>
  <si>
    <t>NGA</t>
  </si>
  <si>
    <t>PAK</t>
  </si>
  <si>
    <t>PSE</t>
  </si>
  <si>
    <t>PER</t>
  </si>
  <si>
    <t>PHL</t>
  </si>
  <si>
    <t>RWA</t>
  </si>
  <si>
    <t>SEN</t>
  </si>
  <si>
    <t>SOM</t>
  </si>
  <si>
    <t>SSD</t>
  </si>
  <si>
    <t>ESP</t>
  </si>
  <si>
    <t>SDN</t>
  </si>
  <si>
    <t>SYR</t>
  </si>
  <si>
    <t>TZA</t>
  </si>
  <si>
    <t>THA</t>
  </si>
  <si>
    <t>TTO</t>
  </si>
  <si>
    <t>TUR</t>
  </si>
  <si>
    <t>UGA</t>
  </si>
  <si>
    <t>UKR</t>
  </si>
  <si>
    <t>VUT</t>
  </si>
  <si>
    <t>VEN</t>
  </si>
  <si>
    <t>VNM</t>
  </si>
  <si>
    <t>YEM</t>
  </si>
  <si>
    <t>ZMB</t>
  </si>
  <si>
    <t>ZWE</t>
  </si>
  <si>
    <t>Very High</t>
  </si>
  <si>
    <t>Low</t>
  </si>
  <si>
    <t>Medium</t>
  </si>
  <si>
    <t>High</t>
  </si>
  <si>
    <t>Chart 1.3 Analysis and narrative</t>
  </si>
  <si>
    <t>Coverage HRP (%)</t>
  </si>
  <si>
    <t>Coverage RRP (%)</t>
  </si>
  <si>
    <t>(Hyperlinks to file with S drive address)</t>
  </si>
  <si>
    <t>iso3</t>
  </si>
  <si>
    <t>risk_class</t>
  </si>
  <si>
    <t>HRP Funded (US$, million)</t>
  </si>
  <si>
    <t>RRP Funded (US$, million)</t>
  </si>
  <si>
    <t>Physical disaster marker</t>
  </si>
  <si>
    <t>countryname</t>
  </si>
  <si>
    <t>*Only include in this chart countries with more than one million people in need.</t>
  </si>
  <si>
    <t>Years of consecutive crisis</t>
  </si>
  <si>
    <t>severity_max</t>
  </si>
  <si>
    <t>ACAPS Severity</t>
  </si>
  <si>
    <t>RC</t>
  </si>
  <si>
    <t>vulnerable</t>
  </si>
  <si>
    <t>PC</t>
  </si>
  <si>
    <t>very vulnerable</t>
  </si>
  <si>
    <t>resilient</t>
  </si>
  <si>
    <t>VCT</t>
  </si>
  <si>
    <t>very resilient</t>
  </si>
  <si>
    <t>TLS</t>
  </si>
  <si>
    <t>slightly vulnerable</t>
  </si>
  <si>
    <t>C</t>
  </si>
  <si>
    <t>NPL</t>
  </si>
  <si>
    <t>MYS</t>
  </si>
  <si>
    <t>FJI</t>
  </si>
  <si>
    <t>AGO</t>
  </si>
  <si>
    <t>RRP_funding</t>
  </si>
  <si>
    <t>RRP_requirements</t>
  </si>
  <si>
    <t>HRP_requirements</t>
  </si>
  <si>
    <t>HRP_funding</t>
  </si>
  <si>
    <t>crisis_class</t>
  </si>
  <si>
    <t>consecutive_crisis</t>
  </si>
  <si>
    <t>ipc_phase</t>
  </si>
  <si>
    <t>ipc_crisis_share</t>
  </si>
  <si>
    <t>climate_vulnerability</t>
  </si>
  <si>
    <t>vuln</t>
  </si>
  <si>
    <t>vac_share</t>
  </si>
  <si>
    <t>risk_score</t>
  </si>
  <si>
    <t>Complex</t>
  </si>
  <si>
    <t>Displacement</t>
  </si>
  <si>
    <t>Conflict</t>
  </si>
  <si>
    <t>Physical</t>
  </si>
  <si>
    <t>year</t>
  </si>
  <si>
    <t>pin</t>
  </si>
  <si>
    <t>Figure 1.2: People in need, type and severity of crisis, and funding requirements, 2021</t>
  </si>
  <si>
    <t>conflict</t>
  </si>
  <si>
    <t>displacement</t>
  </si>
  <si>
    <t>physical</t>
  </si>
  <si>
    <t>COVID vaccination rate</t>
  </si>
  <si>
    <t>Protracted/Recurrent crisis</t>
  </si>
  <si>
    <t>Nepal</t>
  </si>
  <si>
    <t>Angola</t>
  </si>
  <si>
    <t>Climate vulnerability</t>
  </si>
  <si>
    <t>People in need (millions)</t>
  </si>
  <si>
    <t>Severity score</t>
  </si>
  <si>
    <t>n/d</t>
  </si>
  <si>
    <t>n/d = No data</t>
  </si>
  <si>
    <t>1 = Very low
2 = Low
3 = Medium
4 = High
5 = Very high
n/a = Not assessed</t>
  </si>
  <si>
    <t>1 = Minimal
2 = Stressed
3 = Crisis
4 = Emergency
5 = Famine
n/a = Not assessed</t>
  </si>
  <si>
    <t>n/a</t>
  </si>
  <si>
    <t>1 = Very resilient
2 = Resilient
3 = Slightly vulnerable
4 = Vulnerable
5 = Very vulnerable
n/d = No data</t>
  </si>
  <si>
    <t>Regional response plan requirements (US$, million)</t>
  </si>
  <si>
    <t>Regional response plan funding (US$, million)</t>
  </si>
  <si>
    <t>Country response plan requirements (US$, million)</t>
  </si>
  <si>
    <t>Country response plan funding (US$, million)</t>
  </si>
  <si>
    <t>Coverage (%)</t>
  </si>
  <si>
    <t>Acute food insecurity classification</t>
  </si>
  <si>
    <r>
      <t xml:space="preserve">Countries selected using UNOCHA and ACAPS estimates of people in need. Countries with fewer than an estimated 1 million people in need are not shown. For further information on coding crisis types see our online </t>
    </r>
    <r>
      <rPr>
        <i/>
        <sz val="11"/>
        <color theme="1"/>
        <rFont val="Arial"/>
        <family val="2"/>
        <scheme val="minor"/>
      </rPr>
      <t>Methodology and definitions</t>
    </r>
    <r>
      <rPr>
        <sz val="11"/>
        <color theme="1"/>
        <rFont val="Arial"/>
        <family val="2"/>
        <scheme val="minor"/>
      </rPr>
      <t>.</t>
    </r>
  </si>
  <si>
    <t xml:space="preserve">Development Initiatives based on UN Office for the Coordination of Humanitarian Affairs (OCHA) Humanitarian Programme Cycle (HPC), ACAPS, Our World In Data, UN High Commissioner for Refugees (UNHCR), INFORM Index for Risk Management, Integrated Food Security Phase Classification (IPC), Heidelburg Institute for International Conflict Research, Notre Dame Global Adaptation Initiative, Centre for Research on the Epidemiology of Disasters, and UNOCHA Financial Tracking Service (FTS) data. </t>
  </si>
  <si>
    <t>Crisis type markers</t>
  </si>
  <si>
    <t>Risk index markers</t>
  </si>
  <si>
    <t>Finance data</t>
  </si>
  <si>
    <t>COVID vaccination rate (OWID)</t>
  </si>
  <si>
    <t>Climate vulnerability (ND-GAIN)</t>
  </si>
  <si>
    <t>Food insecurity phase (IPC)</t>
  </si>
  <si>
    <t>Protracted</t>
  </si>
  <si>
    <t/>
  </si>
  <si>
    <t>Recurrent</t>
  </si>
  <si>
    <t>Risk dimensions</t>
  </si>
  <si>
    <t>Crisis info</t>
  </si>
  <si>
    <t>Financial data</t>
  </si>
  <si>
    <t>Protracted/ Recurrent crisis</t>
  </si>
  <si>
    <t>Covid-19 vaccination rate</t>
  </si>
  <si>
    <t>Country response plan requirements (US$ millions)</t>
  </si>
  <si>
    <t>Country response plan funding (US$ millions)</t>
  </si>
  <si>
    <t>Regional response plan funding (US$ millions)</t>
  </si>
  <si>
    <t>DRC</t>
  </si>
  <si>
    <t xml:space="preserve">Venezuela </t>
  </si>
  <si>
    <t xml:space="preserve">Sudan </t>
  </si>
  <si>
    <t>Syria</t>
  </si>
  <si>
    <t xml:space="preserve">DPR Korea </t>
  </si>
  <si>
    <t xml:space="preserve">The Niger </t>
  </si>
  <si>
    <t>Palestine</t>
  </si>
  <si>
    <t xml:space="preserve">Iran </t>
  </si>
  <si>
    <t xml:space="preserve">The Philippines </t>
  </si>
  <si>
    <t xml:space="preserve">Development Initiatives based on UN Office for the Coordination of Humanitarian Affairs (OCHA) Humanitarian Programme Cycle (HPC), ACAPS, Our World In Data, UN High Commissioner for Refugees (UNHCR), INFORM Index for Risk Management, Integrated Food Security Phase Classification (IPC), Heidelburg Institute for International Conflict Research (HIIK), Notre Dame Global Adaptation Initiative (ND-GAIN), Centre for Research on the Epidemiology of Disasters (CRED), and UN OCHA Financial Tracking Service (FTS) data. </t>
  </si>
  <si>
    <r>
      <t xml:space="preserve">Countries selected using UN OCHA and ACAPS estimates of people in need. Countries with fewer than an estimated 1.5 million people in need are not shown. For further information on coding crisis types see our online </t>
    </r>
    <r>
      <rPr>
        <i/>
        <sz val="11"/>
        <color theme="1"/>
        <rFont val="Arial"/>
        <family val="2"/>
      </rPr>
      <t>Methodology and definitions</t>
    </r>
    <r>
      <rPr>
        <sz val="11"/>
        <color theme="1"/>
        <rFont val="Arial"/>
        <family val="2"/>
      </rPr>
      <t>.</t>
    </r>
  </si>
  <si>
    <t>Chapter 1: People and crisis</t>
  </si>
  <si>
    <t>Global Humanitarian Assistance Report 2022</t>
  </si>
  <si>
    <t xml:space="preserve">Figure 1.1: </t>
  </si>
  <si>
    <t>People in need, type and severity of crisis, and funding requirements, 2021</t>
  </si>
  <si>
    <t>Many more people, in more countries, continue to be affected by humanitarian crises than in 2019, before the Covid-19 pandemic</t>
  </si>
  <si>
    <t>Development Initiatives based on UN Office for the Coordination of Humanitarian Affairs (OCHA) Humanitarian Programme Cycle (HPC), ACAPS, Notre Dame Global Adaptation Initiative (ND-GAIN), Organisation for Economic Cooperation and Development (OECD) States of Fragility (SoF), and Heidelburg Institute for International Conflict Research (HIIK).</t>
  </si>
  <si>
    <t>People in need aggregated by country-level risk, vulnerability, and fragility. Conflict risk based on presence of high conflict intensity (HIIK); high socioeconomic fragility based on top 20% of average social, economic, and political fragility score (OECD); high climate risk based on top 20% of ND-GAIN score (ND-GAIN). Country dimensions missing data are classified as low vulnerability/hazard.</t>
  </si>
  <si>
    <t>Socioeconomic fragility</t>
  </si>
  <si>
    <t>Conflict intensity</t>
  </si>
  <si>
    <t xml:space="preserve">Figure 1.2: </t>
  </si>
  <si>
    <t>Dimensions of risks and vulnerabilities facing people in need</t>
  </si>
  <si>
    <t xml:space="preserve">People in need increasingly face intersecting risks of climate vulnerability, socioeconomic fragility and conflict </t>
  </si>
  <si>
    <t>Development Initiatives based on Integrated Food Security Phase Classification (IPC), and Heidelburg Institute for International Conflict Research (HIIK).</t>
  </si>
  <si>
    <r>
      <t>Acute food insecurity numbers and phases as reported/projected by year's closest IPC survey. People living in 'Crisis' (phase 3) or higher food insecurity shown. IPC survey coverage varies between years − in order to reduce this effect, only surveys which mapped ±</t>
    </r>
    <r>
      <rPr>
        <sz val="9.35"/>
        <color theme="1"/>
        <rFont val="Arial"/>
        <family val="2"/>
      </rPr>
      <t>25% of the 2020/2021 survey population share were used for comparison.</t>
    </r>
    <r>
      <rPr>
        <sz val="11"/>
        <color theme="1"/>
        <rFont val="Arial"/>
        <family val="2"/>
      </rPr>
      <t xml:space="preserve"> 2019/2020 data for Yemen is based on 2018 survey. Bubble scaling is not precise.</t>
    </r>
  </si>
  <si>
    <t>Rank</t>
  </si>
  <si>
    <t>High intensity conflict marker</t>
  </si>
  <si>
    <t>2019/20</t>
  </si>
  <si>
    <t>2020/21</t>
  </si>
  <si>
    <t>Crisis+</t>
  </si>
  <si>
    <t>Emergency+</t>
  </si>
  <si>
    <t>Famine</t>
  </si>
  <si>
    <t>Sudan</t>
  </si>
  <si>
    <t>Niger</t>
  </si>
  <si>
    <t xml:space="preserve">Figure 1.3: </t>
  </si>
  <si>
    <t>Food insecurity, numbers and severity 2019/2020, 2020/2021</t>
  </si>
  <si>
    <t xml:space="preserve">Global levels of food insecurity are rising and concentrated in just a few countries </t>
  </si>
  <si>
    <t>Descriptive title:</t>
  </si>
  <si>
    <t>20 countries with the largest forcibly displaced populations, 2020 and 2021</t>
  </si>
  <si>
    <t>Source:</t>
  </si>
  <si>
    <t>Development Initiatives based on data from UN High Commissioner for Refugees (UNHCR), UN Relief and Works Agency for Palestine Refugees in the Near East (UNRWA) and Internal Displacement Monitoring Centre (IDMC).</t>
  </si>
  <si>
    <t>The 20 countries are selected based on the size of displaced populations that were hosted in 2020. 'Displaced population' includes refugees and people in refugee-like situations, internally displaced persons (IDPs), asylum seekers and other displaced populations of concern to UNHCR. Other displaced populations of concern to UNHCR includes Venezuelans displaced abroad. IDP figures refer to those forcibly displaced by conflict, and exclude those internally displaced due to climate or natural disaster. Data is organised according to UNHCR's definitions of country/territory of asylum. According to data provided by UNRWA, registered Palestine refugees are included as refugees for Jordan, Lebanon, Syria and Palestine. UNHCR data represents 2021-mid year figures, and UNRWA data for 2021 is based on internal estimation.</t>
  </si>
  <si>
    <t>ISO</t>
  </si>
  <si>
    <t>Year</t>
  </si>
  <si>
    <t>Refugees (including people in refugee-like situations)</t>
  </si>
  <si>
    <t xml:space="preserve">Internally displaced persons </t>
  </si>
  <si>
    <t>Asylum seekers</t>
  </si>
  <si>
    <t>Venezuelans displaced abroad</t>
  </si>
  <si>
    <t>Total displaced population</t>
  </si>
  <si>
    <t>Congo, Dem. Rep.</t>
  </si>
  <si>
    <t>DEU</t>
  </si>
  <si>
    <t>Germany</t>
  </si>
  <si>
    <t>The number of people forcibly displaced grew for the tenth consecutive year in 2021</t>
  </si>
  <si>
    <t>Development Initiatives based on Organisation for Economic Co-operation and Development (OECD) Development Assistance Committee (DAC), UN Office for the Coordination of Humanitarian Affairs (OCHA) Financial Tracking Service (FTS), UN Central Emergency Response Fund (CERF) and our unique dataset for private contributions.</t>
  </si>
  <si>
    <t>Figures for 2021 are preliminary estimates. Totals for previous years differ from those reported in previous Global Humanitarian Assistance reports due to deflation and updated data. Data is in constant 2020 prices.</t>
  </si>
  <si>
    <t>Governments and EU institutions</t>
  </si>
  <si>
    <t>Private</t>
  </si>
  <si>
    <t>Total</t>
  </si>
  <si>
    <t>Chapter 2: Volumes of humanitarian and wider crisis financing</t>
  </si>
  <si>
    <t>Total international humanitarian assistance, 2017–2021</t>
  </si>
  <si>
    <t xml:space="preserve">Figure 2.1: </t>
  </si>
  <si>
    <t>Figure 1.4:</t>
  </si>
  <si>
    <t>Growth in total international humanitarian assistance has stalled</t>
  </si>
  <si>
    <r>
      <t>Funding and unmet requirements, UN-coordinated appeals, 2012</t>
    </r>
    <r>
      <rPr>
        <sz val="10.5"/>
        <rFont val="Calibri"/>
        <family val="2"/>
      </rPr>
      <t>–</t>
    </r>
    <r>
      <rPr>
        <sz val="10.5"/>
        <rFont val="Arial"/>
        <family val="2"/>
        <scheme val="minor"/>
      </rPr>
      <t>2021</t>
    </r>
  </si>
  <si>
    <t>Development Initiatives based on UN OCHA FTS, Syria 3RP Dashboards and UNHCR data.</t>
  </si>
  <si>
    <t>Data from 2012 onwards includes regional response plans for Afghanistan, Burundi, CAR, DRC, Nigeria, South Sudan, Syria and Yemen, as well as Regional Refugee and Migrant Response Plans for Europe and for Refugees and Migrants from Venezuela coordinated and tracked by UNHCR. Data is in current prices and was last updated on 22 June 2022. Funding and requirement totals for the Syria Regional Refugee and Resilience Plan (3RP) are sourced from 3RP reports and dashboards in 2018-2021. Requirements and funding for Covid-19 response in 2021 were for almost all response plans included as part of total requirements and funding and therefore not tracked separately that year.</t>
  </si>
  <si>
    <t>US$ billions (current prices)</t>
  </si>
  <si>
    <t>Other unmet requirements</t>
  </si>
  <si>
    <t>Unmet requirements for Covid-19 response</t>
  </si>
  <si>
    <t>Other funding</t>
  </si>
  <si>
    <t>Funding for Covid-19 response</t>
  </si>
  <si>
    <t>Total requirements</t>
  </si>
  <si>
    <t xml:space="preserve">% of requirements met </t>
  </si>
  <si>
    <t xml:space="preserve">Funding requirements reduced only marginally from historic high in 2020, with the shortfall in funding by volume the second highest ever in 2021 </t>
  </si>
  <si>
    <t>Funding and unmet requirements for selected clusters, 2018−2021</t>
  </si>
  <si>
    <t>Development Initiatives based on UN Office for the Coordination of Humanitarian Affairs (OCHA) Financial Tracking Service (FTS).</t>
  </si>
  <si>
    <t>Selected clusters shown. Requirements and funding for appeal clusters are aligned to Inter-Agency Standing Committee (IASC) Global Clusters using DI mapping. Data is for all appeals tracked by UN OCHA, excluding regional response plans (RRPs); totals therefore do not match the annual appeals totals on FTS's overview pages.Data is in current prices.</t>
  </si>
  <si>
    <t>Sector shortname</t>
  </si>
  <si>
    <t>Label</t>
  </si>
  <si>
    <t>Funding</t>
  </si>
  <si>
    <t>Unmet requirements</t>
  </si>
  <si>
    <t>Requirements met</t>
  </si>
  <si>
    <t>Food security</t>
  </si>
  <si>
    <t>Health</t>
  </si>
  <si>
    <t>Protection</t>
  </si>
  <si>
    <t>Nutrition</t>
  </si>
  <si>
    <t>WASH</t>
  </si>
  <si>
    <t>Education</t>
  </si>
  <si>
    <t>Early recovery</t>
  </si>
  <si>
    <t>Multi-sector</t>
  </si>
  <si>
    <t>Food security received almost four times as much funding as any other sector in 2021, while nutrition was the best funded</t>
  </si>
  <si>
    <t>Figure 2.2:</t>
  </si>
  <si>
    <t>Figure 2.3:</t>
  </si>
  <si>
    <t>Global volumes of gender-relevant international humanitarian funding, 2018–2021, split by GBV, other gender-specific and gender-mainstreamed funding</t>
  </si>
  <si>
    <t>Development Initiatives based on the UN OCHA Financial Tracking Service (FTS). </t>
  </si>
  <si>
    <t xml:space="preserve">Data was updated to constant 2020 prices and US$ millions, and was last downloaded on 06/05/2022. GBV = gender-based violence. </t>
  </si>
  <si>
    <t>GBV funding</t>
  </si>
  <si>
    <t xml:space="preserve">Other gender-specific funding </t>
  </si>
  <si>
    <t xml:space="preserve">Gender-mainstreamed funding </t>
  </si>
  <si>
    <t>Total gender relevant</t>
  </si>
  <si>
    <t>Figure 2.4:</t>
  </si>
  <si>
    <t>Reported gender-specific funding more than doubled between 2018 and 2021</t>
  </si>
  <si>
    <t>ODA for humanitarian assistance with climate change adaptation objectives, 2020.</t>
  </si>
  <si>
    <t>Development Initiatives based OECD DAC CRS</t>
  </si>
  <si>
    <t>Proportions based on gross ODA disbursements 2020. "Humanitarian" defined here as the sum of ODA reported under the humanitarian OECD DAC sector codes. Adaptation-related defined here as the sum of ODA marked as having adaptation as either a principal or significant policy objective with the climate change adaptation policy marker.</t>
  </si>
  <si>
    <t>US$ millions</t>
  </si>
  <si>
    <t>% of total ODA</t>
  </si>
  <si>
    <t>Total ODA</t>
  </si>
  <si>
    <t>Adaptation-related ODA (not humanitarian)</t>
  </si>
  <si>
    <t>Humanitarian-related ODA (not adaptation)</t>
  </si>
  <si>
    <t>Humanitarian- and adaptation-related ODA (overlap)</t>
  </si>
  <si>
    <t>% of humanitarian- and adaptation-related ODA overlap</t>
  </si>
  <si>
    <t>Reconstruction relief &amp; rehabilitation</t>
  </si>
  <si>
    <t>Emergency response</t>
  </si>
  <si>
    <t>Disaster prevention &amp; preparedness</t>
  </si>
  <si>
    <t>Figure 2.5:</t>
  </si>
  <si>
    <t>Climate adaptation funding was a small percentage of total ODA in 2020</t>
  </si>
  <si>
    <t>Figure 2.6:</t>
  </si>
  <si>
    <t>Most international climate finance is focused on averting and minimising climate risk</t>
  </si>
  <si>
    <t>Climate finance flows, a conceptual diagram</t>
  </si>
  <si>
    <t>20 largest public donors of humanitarian assistance in 2021 and percentage change from 2020</t>
  </si>
  <si>
    <t>Development Initiatives based on OECD Development Assistance Committee (DAC), and UN Central Emergency Response Fund (CERF) data.</t>
  </si>
  <si>
    <t>2021 data for OECD DAC is preliminary. Data is in constant 2020 prices. ‘Public donors’ refers to governments and EU institutions. Contributions of EU member states include an imputed amount of their expenditure (see our online 'Methodology and definitions, Chapter 5). *Turkey is shaded differently because the humanitarian assistance it voluntarily reports to the DAC is largely expenditure on hosting Syrian refugees within Turkey, and so not strictly comparable with the international humanitarian assistance from other donors in this figure. **EU institutions are also included separately for comparison and are shaded differently to distinguish from government donors. 2020 figures differ from the Global Humanitarian Assistance Report 2021 due to final reported international humanitarian assistance data.</t>
  </si>
  <si>
    <t>Donor</t>
  </si>
  <si>
    <t>%Change</t>
  </si>
  <si>
    <t>US</t>
  </si>
  <si>
    <t>+12.3%</t>
  </si>
  <si>
    <t>Turkey*</t>
  </si>
  <si>
    <t>-23.3%</t>
  </si>
  <si>
    <t>+11.2%</t>
  </si>
  <si>
    <t>EU institutions**</t>
  </si>
  <si>
    <t>+10.9%</t>
  </si>
  <si>
    <t>UK</t>
  </si>
  <si>
    <t>-38.9%</t>
  </si>
  <si>
    <t>Japan</t>
  </si>
  <si>
    <t>+103.8%</t>
  </si>
  <si>
    <t>Sweden</t>
  </si>
  <si>
    <t>-5.6%</t>
  </si>
  <si>
    <t>Canada</t>
  </si>
  <si>
    <t>+11.6%</t>
  </si>
  <si>
    <t>UAE</t>
  </si>
  <si>
    <t>+74.2%</t>
  </si>
  <si>
    <t>Netherlands</t>
  </si>
  <si>
    <t>+2.4%</t>
  </si>
  <si>
    <t>Italy</t>
  </si>
  <si>
    <t>+23%</t>
  </si>
  <si>
    <t>France</t>
  </si>
  <si>
    <t>-4.6%</t>
  </si>
  <si>
    <t>Norway</t>
  </si>
  <si>
    <t>-8.9%</t>
  </si>
  <si>
    <t>Saudi Arabia</t>
  </si>
  <si>
    <t>+86.7%</t>
  </si>
  <si>
    <t>Switzerland</t>
  </si>
  <si>
    <t>-23%</t>
  </si>
  <si>
    <t>Belgium</t>
  </si>
  <si>
    <t>+26.6%</t>
  </si>
  <si>
    <t>Spain</t>
  </si>
  <si>
    <t>+8.9%</t>
  </si>
  <si>
    <t>Denmark</t>
  </si>
  <si>
    <t>-32.6%</t>
  </si>
  <si>
    <t>Australia</t>
  </si>
  <si>
    <t>+2%</t>
  </si>
  <si>
    <t>Ireland</t>
  </si>
  <si>
    <t>+16.8%</t>
  </si>
  <si>
    <t>Finland</t>
  </si>
  <si>
    <t>+1.6%</t>
  </si>
  <si>
    <t>Austria</t>
  </si>
  <si>
    <t>+42.2%</t>
  </si>
  <si>
    <t xml:space="preserve">Chapter 3: Donors of humanitarian and wider crisis financing </t>
  </si>
  <si>
    <t>Figure 3.1:</t>
  </si>
  <si>
    <t xml:space="preserve">The US and Germany increased contributions in 2021 and account for a growing share of all international humanitarian assistance from public donors </t>
  </si>
  <si>
    <t xml:space="preserve">20 donors providing the most humanitarian assistance as a percentgae of GNI, 2021 </t>
  </si>
  <si>
    <t>2021 data for OECD DAC is preliminary. GNI is Gross National Income. *Turkey is shaded differently because the humanitarian assistance it voluntarily reports to the DAC is largely expenditure on hosting Syrian refugees within Turkey, and so not strictly comparable with the international humanitarian assistance from other donors in this figure. Ranking for 2020 differs from GHA Report 2021 due to final IHA and GNI figures.</t>
  </si>
  <si>
    <t>Percentage of GNI</t>
  </si>
  <si>
    <t>Rank 2021</t>
  </si>
  <si>
    <t>Rank 2020</t>
  </si>
  <si>
    <t>Luxembourg</t>
  </si>
  <si>
    <t>Iceland</t>
  </si>
  <si>
    <t>Croatia</t>
  </si>
  <si>
    <t>Four donors provide more than 0.1% of GNI as humanitarian assistance</t>
  </si>
  <si>
    <t>Figure 3.2:</t>
  </si>
  <si>
    <t>Data was updated to constant 2020 prices and US$ millions, and was last downloaded on 06/05/2022. Totals in this chart only include funding from donor countries and government agencies. EU institutions includes funding from the European Commission's Humanitarian Aid and Civil Protection Department, European Commission’s Directorate-General for International Partnerships (formerly EuropeAid DEVCO) and European Commission’s EU Facility for Refugees in Turkey. GBV = gender-based violence.</t>
  </si>
  <si>
    <t>Other gender-specific funding</t>
  </si>
  <si>
    <t>EU institutions</t>
  </si>
  <si>
    <t>All other funding</t>
  </si>
  <si>
    <t>Figure 3.3:</t>
  </si>
  <si>
    <t>10 largest donors of gender-specific international humanitarian assistance (GBV and other gender-specific funding), 2021</t>
  </si>
  <si>
    <t>Gender funding is concentrated among a few donors, but proportions of total funding for gender vary significantly</t>
  </si>
  <si>
    <t>% GBV funding</t>
  </si>
  <si>
    <t>% Other gender-specific funding</t>
  </si>
  <si>
    <t>% out of total IHA</t>
  </si>
  <si>
    <t>Development Initiatives based on GHA’s unique dataset of private contributions.</t>
  </si>
  <si>
    <t>Data is in constant 2020 prices.</t>
  </si>
  <si>
    <t>Individuals</t>
  </si>
  <si>
    <t>Foundations</t>
  </si>
  <si>
    <t>Companies and corporations</t>
  </si>
  <si>
    <t>National societies</t>
  </si>
  <si>
    <t>Other</t>
  </si>
  <si>
    <t>2016−2020</t>
  </si>
  <si>
    <t xml:space="preserve">Figure 3.4: </t>
  </si>
  <si>
    <t>Sources of private international humanitarian assistance 2016−2020</t>
  </si>
  <si>
    <t xml:space="preserve">The proportion of private funding from foundations, and companies and corporations grew notably in 2020 </t>
  </si>
  <si>
    <t>Development Initiatives based on Organisation for Economic Cooperation and Development (OECD) Development Assistance Committee (DAC) Creditor Reporting System (CRS).</t>
  </si>
  <si>
    <t>Totals include ODA grants and ODA loans from multilateral development banks that report their funding to the OECD DAC CRS. The top 20 recipients of humanitarian assistance vary each year. Humanitarian assistance ODA is that reported under the CRS purpose codes: 720 Emergency response; 730 Reconstruction, relief and rehabilitation; and 740 Disaster prevention and preparedness. Data is in constant 2020 prices.</t>
  </si>
  <si>
    <t>International Development Association</t>
  </si>
  <si>
    <t>ODA Loans</t>
  </si>
  <si>
    <t>IDA Loans</t>
  </si>
  <si>
    <t>ODA Grants</t>
  </si>
  <si>
    <t>IDA Grants</t>
  </si>
  <si>
    <t>Asian Development Bank</t>
  </si>
  <si>
    <t>AsDB Loans</t>
  </si>
  <si>
    <t>AsDB Grants</t>
  </si>
  <si>
    <t>African Development Fund</t>
  </si>
  <si>
    <t>AfDF Loans</t>
  </si>
  <si>
    <t>AfDF Grants</t>
  </si>
  <si>
    <t>Other MDBs</t>
  </si>
  <si>
    <t>Other MDBs Loans</t>
  </si>
  <si>
    <t>Other MDBs Grants</t>
  </si>
  <si>
    <t>Total Loans</t>
  </si>
  <si>
    <t>Total Grants</t>
  </si>
  <si>
    <t>Figure 3.5:</t>
  </si>
  <si>
    <t>IDA (the World Bank) drives growth in funding from multilateral development banks to countries experiencing humanitarian crisis</t>
  </si>
  <si>
    <t>ODA funding from multilateral development banks to the top 20 humanitarian recipients</t>
  </si>
  <si>
    <t>Development Initiatives based on World Bank data.</t>
  </si>
  <si>
    <t>Endnote:</t>
  </si>
  <si>
    <t xml:space="preserve">Data compiled from: IDA Country Allocations for FY21, https://documents1.worldbank.org/curated/en/571891638970599811/pdf/IDA-Country-Allocations-for-FY21.pdf ; IDA Country Allocations for FY20: https://documents1.worldbank.org/curated/en/149001611239024799/pdf/International-Development-Association-Country-Allocations-for-FY20.pdf ; IDA Country Allocations for FY19, https://thedocs.worldbank.org/en/doc/c0bda84b719f1a4531479f3f65404c4e-0410012019/original/ida-country-allocations-for-fy19.pdf ; IDA Country Allocations for FY18, https://documents1.worldbank.org/curated/en/935431546028343333/pdf/ida-country-allocations-for-fy18-for-sec-12212018-636811129212844766.pdf ; IDA Country Allocations for FY17, https://documents1.worldbank.org/curated/en/149981508187781672/pdf/FY17-IDA-Country-Allocations-Board-Disclosure-Final-Oct4-10122017.pdf </t>
  </si>
  <si>
    <t>Data is in current prices.</t>
  </si>
  <si>
    <t xml:space="preserve">Country </t>
  </si>
  <si>
    <t>Mongolia</t>
  </si>
  <si>
    <t>Fiji</t>
  </si>
  <si>
    <t>Figure 3.7:</t>
  </si>
  <si>
    <t xml:space="preserve">IDA Crisis Response Window financing has supported several protracted humanitarian crises </t>
  </si>
  <si>
    <t>International Development Crisis Response Window, Top 10 recipient countries, 2017−2021</t>
  </si>
  <si>
    <t>Data compiled from FY18-21 IDA commitments by Country and Windows, https://thedocs.worldbank.org/en/doc/c3e47ba3b1f59ef108c71008e3aa18c3-0410012021/original/ida19-commitments-per-country-window-final-distribution.xlsx</t>
  </si>
  <si>
    <t>Mauritania</t>
  </si>
  <si>
    <t>Rwanda</t>
  </si>
  <si>
    <t>Figure 3.8:</t>
  </si>
  <si>
    <t xml:space="preserve">Uganda and Bangladesh have received approximately US$500 million respectively over the past 4 years for their refugee responses </t>
  </si>
  <si>
    <t>International Development Association Window for Host Communities and Refugees, Top 10 recipient countries 2018−2021</t>
  </si>
  <si>
    <t>Data compiled from GCFF 2020 Annual Report, https://globalcff.org/wp-content/uploads/2021/10/FINAL_WBG-GCFF-2021-Annual-ReportPage.pdf</t>
  </si>
  <si>
    <t>Total project amount minus concessional amount</t>
  </si>
  <si>
    <t>Concessional amount (of total project)</t>
  </si>
  <si>
    <t>% disbursed</t>
  </si>
  <si>
    <t>Ecuador</t>
  </si>
  <si>
    <t>Figure 3.9:</t>
  </si>
  <si>
    <t xml:space="preserve">US$1 dollar provided through the Global Concessional Financing Facility can leverage US$5 dollars in concessional loans </t>
  </si>
  <si>
    <t>Global Concessional Financing Facility, Project Funding, June 2021</t>
  </si>
  <si>
    <t xml:space="preserve">Data compiled from SPF Annual Report 2020, https://documents1.worldbank.org/curated/en/561901622018072439/pdf/State-and-Peacebuilding-Fund-Annual-Report-2020.pdf </t>
  </si>
  <si>
    <t>IOM = International Organization for Migration; WFP = World Food Programme. Data is in current prices.</t>
  </si>
  <si>
    <t>Uganda: Prevention and Response to Gender-Based Violence in Refugee Hosting Districts</t>
  </si>
  <si>
    <t>Uganda: Shock-Responsive Social Protection of Poor and Vulnerable Households in Host and Refugee Communities</t>
  </si>
  <si>
    <t>Colombia: Health Interventions for Venezuelan migrants</t>
  </si>
  <si>
    <t>Colombia: Emergency Covid Response, Cash programming through WFP for Venezuelan migrants and refugees</t>
  </si>
  <si>
    <t>Peru: Emergency Response for Venezuelan Migrants and Refugees, Cash programming through IOM</t>
  </si>
  <si>
    <t>Yemen: Strengthening humanitarian-development coordination</t>
  </si>
  <si>
    <t>Figure  3.10:</t>
  </si>
  <si>
    <t>A third of new State and Peacebuilding Fund projects in 2020 overlapped with coordinated humanitarian responses</t>
  </si>
  <si>
    <t>State and Peacebuilding Fund, New projects activated in 2020 with a humanitarian focus</t>
  </si>
  <si>
    <t>ODA totals are calculated from projects under the DRR purpose code, marked as 'principal focus' with the DRR marker, or identified by a tailored keyword search. Figures include country-allocable ODA only. Excludes ODA targeted to COVID-19. Data is in constant 2020 prices.</t>
  </si>
  <si>
    <t>Other donors</t>
  </si>
  <si>
    <t>Figure 3.11:</t>
  </si>
  <si>
    <t xml:space="preserve">The top five donors account for the largest share of disaster risk reduction (DRR) funding, but other donors were responsible for large increases </t>
  </si>
  <si>
    <t xml:space="preserve">Largest donors to DRR and disaster preparedness, 2018–2020 </t>
  </si>
  <si>
    <t xml:space="preserve">Development Initiatives based on UN Office for the Coordination of Humanitarian Affairs (OCHA) Financial Tracking Service (FTS) data. </t>
  </si>
  <si>
    <t>DRC is the Democratic Republic of Congo. Totals for previous years differ from those reported in previous Global Humanitarian Assistance reports due to deflation and updated data. Data is in constant 2020 prices.</t>
  </si>
  <si>
    <t>Change</t>
  </si>
  <si>
    <t>+22.9%</t>
  </si>
  <si>
    <t>-19.8%</t>
  </si>
  <si>
    <t>+147.8%</t>
  </si>
  <si>
    <t>+61.1%</t>
  </si>
  <si>
    <t>-9.7%</t>
  </si>
  <si>
    <t>-8.6%</t>
  </si>
  <si>
    <t>-15.2%</t>
  </si>
  <si>
    <t>-43.7%</t>
  </si>
  <si>
    <t>-13%</t>
  </si>
  <si>
    <t>-2%</t>
  </si>
  <si>
    <t>Top 1</t>
  </si>
  <si>
    <t>Top 5</t>
  </si>
  <si>
    <t>Top 10</t>
  </si>
  <si>
    <t>Top 20</t>
  </si>
  <si>
    <t>Others</t>
  </si>
  <si>
    <t>Share</t>
  </si>
  <si>
    <t>Cumulative share</t>
  </si>
  <si>
    <t>Figure 4.1:</t>
  </si>
  <si>
    <t>In 2021, Yemen was the largest recipient, as assistance to Afghanistan grew rapidly</t>
  </si>
  <si>
    <t>10 largest recipients of international humanitarian assistance, 2020−2021</t>
  </si>
  <si>
    <t xml:space="preserve">Development Initiatives based on UN OCHA FTS data. </t>
  </si>
  <si>
    <t>RCRC = International Red Cross and Red Crescent Movement. Data is in constant 2020 prices and US$ billions.</t>
  </si>
  <si>
    <t>Figures include first level recipient data from government sources (DAC and other governments) and EU institutions as reported on UN OCHA's FTS. Data for private humanitarian assistance is not included, as figures collected via DI's manual data collection annual exercise are only available up to 2020. 'Pooled fund' refers to funding to CERF, CBPFs and other pooled funds. 'Public sector' refers to funding to national governments and inter-governmental organisations. The following categories of: Academia/think/research, Foundations, Other, Private individual/organisation, Private organization/foundation, Private sector corporations and Undefined are have been merged under 'Other'.</t>
  </si>
  <si>
    <t>% change 2020-2021</t>
  </si>
  <si>
    <t>Multilateral organisations</t>
  </si>
  <si>
    <t>NGOs</t>
  </si>
  <si>
    <t>RCRC</t>
  </si>
  <si>
    <t>Not reported</t>
  </si>
  <si>
    <t>Public sector</t>
  </si>
  <si>
    <t>Pooled fund</t>
  </si>
  <si>
    <t xml:space="preserve">Chapter 4: Recipients and delivery of humanitarian funding </t>
  </si>
  <si>
    <t>Channels of delivery of international humanitarian assistance from public donors, 2020−2021</t>
  </si>
  <si>
    <t>Figure 4.2:</t>
  </si>
  <si>
    <t>Patterns of funding remain unchanged</t>
  </si>
  <si>
    <t>Figure 4.3</t>
  </si>
  <si>
    <t>Development Initiatives based on UN OCHA FTS data.</t>
  </si>
  <si>
    <t>Local and national actors include all local, national or local/national non-governmental organisations (NGOs), determined by internal organisation coding. Southern international non-governmental organisations, which receive funding to operate within the country they are headquartered in, are included as national actors. RCRC national societies that received international humanitarian assistance to respond to domestic crises are included in local and national actors. Similarly, international funding to national governments is only considered as funding to national actors when contributing to the domestic crisis response. Funding is only shown for flows that reported with information on the recipient organisation. Data is in constant 2020 prices.</t>
  </si>
  <si>
    <t>National governments</t>
  </si>
  <si>
    <t>Local and national NGOs</t>
  </si>
  <si>
    <t>Total LNAs</t>
  </si>
  <si>
    <t>LNAs as % of Total Funding</t>
  </si>
  <si>
    <t>Direct funding to local and national actors fell significantly in 2021, in volume and as a share of total assistance</t>
  </si>
  <si>
    <t>Total volumes and proportion of funding to local and national responders, 2016−2021</t>
  </si>
  <si>
    <t>Figure 4.4</t>
  </si>
  <si>
    <t>Development Initiatives based on UN OCHA FTS and UN OCHA CBPF Data Hub.</t>
  </si>
  <si>
    <t>Direct funding is sourced from the FTS, containing all direct funding from first-level donors, such as governments or private donors, to organisations that could be identified as national and local non-governmental organisations (NGOs). Southern international NGOs, which receive funding to operate within the country they are headquartered in, are included as national NGOs. Calculations of indirect funding through country-based pooled funds (CBPFs), either as direct allocations or as sub-grants of CBPF allocations, are sourced through the UN CBPF data hub. Indirect funding from sources other than CBPFs is taken from FTS where reported as net funding received. Data is in constant 2020 prices.</t>
  </si>
  <si>
    <t>Direct funding</t>
  </si>
  <si>
    <t>Indirect funding</t>
  </si>
  <si>
    <t>Most funding reached local and national actors through an intermediary, though available data remains limited</t>
  </si>
  <si>
    <t xml:space="preserve">Total funding to national and local NGOs, direct and indirect, as reported to FTS and CBPFs, 2017–2021 </t>
  </si>
  <si>
    <t>International humanitarian assistance to local and national actors by sector, 2019−2021</t>
  </si>
  <si>
    <t>Development Initiatives based on UN OCHA FTS and CBPF Data Hub.</t>
  </si>
  <si>
    <r>
      <t>Local and national actors include all local, national or local/national non-governmental organisations (NGOs), determined by internal organisation coding. Southern International NGOs which receive funding to operate in the country they are headquartered in are included as national actors. RCRC national societies that received international humanitarian assistance to respond to domestic crises are included in local and national actors. Similarly, international funding to national governments is only considered as funding to national actors when contributing to the domestic crisis response. Funding is only shown for flows that reported with information on the recipient organisation. Data is in constant 2020 prices. Clusters that received funding of less than US$30 million over the period 2018</t>
    </r>
    <r>
      <rPr>
        <sz val="10.5"/>
        <color theme="1"/>
        <rFont val="Calibri"/>
        <family val="2"/>
      </rPr>
      <t>−</t>
    </r>
    <r>
      <rPr>
        <sz val="10.5"/>
        <color theme="1"/>
        <rFont val="Arial"/>
        <family val="2"/>
        <scheme val="minor"/>
      </rPr>
      <t>2021 were aggregated as ‘Other’. Flows to local and national actors with unspecified clusters/sectors were not included in this analysis. NFI = Non-food items.</t>
    </r>
  </si>
  <si>
    <t>Coordination and support services</t>
  </si>
  <si>
    <t>Covid-19</t>
  </si>
  <si>
    <t>Emergency shelter and NFI</t>
  </si>
  <si>
    <t>Water, sanitation and hygiene</t>
  </si>
  <si>
    <t>Figure 4.5:</t>
  </si>
  <si>
    <t>Funding gains made to local and national actors for the health sector and Covid-19 response were not maintained in 2021</t>
  </si>
  <si>
    <t>Development Initiatives based on UN OCHA's Central Emergency Response Fund (CERF) data hub and country-based pooled funds (CBPFs) data hub.</t>
  </si>
  <si>
    <t>CBPFs: country-based pooled funds. These consist of funding from emergency response funds and common humanitarian funds. CERF: Central Emergency Response Fund. Annual figures include carry-overs from the previous year. Data is in constant 2020 prices. Total international humanitarian assistance used to calculate the share of pooled funding only includes total assistance from public donors, excluding assistance from private sources.</t>
  </si>
  <si>
    <t>Data points along the proportion line all different to those in last year's report.</t>
  </si>
  <si>
    <t>CERF</t>
  </si>
  <si>
    <t>CBPFs</t>
  </si>
  <si>
    <t>Pooled funds as % of total international humanitarian assistance from public donors</t>
  </si>
  <si>
    <t>Figure 4.6:</t>
  </si>
  <si>
    <t>Funding to UN pooled funds returned to a pattern of steady growth</t>
  </si>
  <si>
    <t>Total funding to UN-managed pooled funds, 2012−2021 (by CBPFs/CERF and as percentage of total public international humanitarian assistance)</t>
  </si>
  <si>
    <t xml:space="preserve">Figure 4.7: </t>
  </si>
  <si>
    <t>Development Initiatives based on data provided bilaterally by UN agencies.</t>
  </si>
  <si>
    <t>The calculations comprise earmarked and unearmarked humanitarian and humanitarian-related contributions given to the Food and Agriculture Organization (FAO), International Organization for Migration (IOM), UN Development Programme (UNDP), UN OCHA, UN High Commissioner for Refugees (UNHCR), UN International Children's Emergency Fund (UNICEF), UN Relief and Works Agency for Palestine Refugees in the Near East (UNRWA), the World Food Programme (WFP), and the World Health Organization (WHO). 2021 data for IOM and 2020 as well as 2021 data for UNDP is an estimation and not available at the time of writing. Data is in constant 2020 prices.</t>
  </si>
  <si>
    <t>Constant US$ millions</t>
  </si>
  <si>
    <t>Earmarked</t>
  </si>
  <si>
    <t>Unearmarked</t>
  </si>
  <si>
    <t>Unearmarked funding as % of total</t>
  </si>
  <si>
    <t xml:space="preserve">% change in unearmarked funding </t>
  </si>
  <si>
    <t>Unearmarked funding to UN agencies declined, to the smallest proportion in six years</t>
  </si>
  <si>
    <t>Proportions of resources received by UN agencies reported as earmarked and unearmarked, 2016−2021</t>
  </si>
  <si>
    <t>Figure 4.8</t>
  </si>
  <si>
    <t>Total funding for humanitarian cash and voucher assistance, 2016–2021</t>
  </si>
  <si>
    <t>Development Initiatives based on data collected with the help of the CALP Network from implementing partners and on UN OCHA FTS data.</t>
  </si>
  <si>
    <t>CVA = cash and voucher assistance; RCRC = International Red Cross and Red Crescent Movement. Data for 2021 is preliminary as data for some organisations has not yet been provided or is based on estimations. Double counting of CVA programmes that are sub-granted from one implementing partner to another is avoided where data on this is available. Programming costs are estimates for organisations that provided only the amount transferred to beneficiaries. Data is not available for all included organisations across all years. For instance, the RCRC started to systematically track CVA only in 2017. Data is in current prices.</t>
  </si>
  <si>
    <t>Transfer value</t>
  </si>
  <si>
    <t xml:space="preserve">Total programming </t>
  </si>
  <si>
    <t>Total programming</t>
  </si>
  <si>
    <t>UN agencies</t>
  </si>
  <si>
    <t>Funding for humanitarian cash and voucher assistance continues to increase in 2021</t>
  </si>
  <si>
    <t>Development Initiatives based on United Nations Climate Change (UNFCCC) Introduction to Climate Finance, UK Parliament House of Commons Library and Climate Policy Initiative’s Global Landscape of Climate Finance 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</si>
</sst>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1">
    <numFmt numFmtId="41" formatCode="_-* #,##0_-;\-* #,##0_-;_-* &quot;-&quot;_-;_-@_-"/>
    <numFmt numFmtId="43" formatCode="_-* #,##0.00_-;\-* #,##0.00_-;_-* &quot;-&quot;??_-;_-@_-"/>
    <numFmt numFmtId="164" formatCode="0.0"/>
    <numFmt numFmtId="165" formatCode="0.0%"/>
    <numFmt numFmtId="166" formatCode="General_)"/>
    <numFmt numFmtId="167" formatCode="#,##0.00_);[Red]\-#,##0.00_);0.00_);@_)"/>
    <numFmt numFmtId="168" formatCode="_(* #,##0.00_);_(* \(#,##0.00\);_(* &quot;-&quot;??_);_(@_)"/>
    <numFmt numFmtId="169" formatCode="#,##0.0"/>
    <numFmt numFmtId="170" formatCode="#,##0.000"/>
    <numFmt numFmtId="171" formatCode="#\,##0."/>
    <numFmt numFmtId="172" formatCode="* _(#,##0.00_);[Red]* \(#,##0.00\);* _(&quot;-&quot;?_);@_)"/>
    <numFmt numFmtId="173" formatCode="_(&quot;$&quot;* #,##0.00_);_(&quot;$&quot;* \(#,##0.00\);_(&quot;$&quot;* &quot;-&quot;??_);_(@_)"/>
    <numFmt numFmtId="174" formatCode="\$\ * _(#,##0_);[Red]\$\ * \(#,##0\);\$\ * _(&quot;-&quot;?_);@_)"/>
    <numFmt numFmtId="175" formatCode="\$\ * _(#,##0.00_);[Red]\$\ * \(#,##0.00\);\$\ * _(&quot;-&quot;?_);@_)"/>
    <numFmt numFmtId="176" formatCode="[$EUR]\ * _(#,##0_);[Red][$EUR]\ * \(#,##0\);[$EUR]\ * _(&quot;-&quot;?_);@_)"/>
    <numFmt numFmtId="177" formatCode="[$EUR]\ * _(#,##0.00_);[Red][$EUR]\ * \(#,##0.00\);[$EUR]\ * _(&quot;-&quot;?_);@_)"/>
    <numFmt numFmtId="178" formatCode="\€\ * _(#,##0_);[Red]\€\ * \(#,##0\);\€\ * _(&quot;-&quot;?_);@_)"/>
    <numFmt numFmtId="179" formatCode="\€\ * _(#,##0.00_);[Red]\€\ * \(#,##0.00\);\€\ * _(&quot;-&quot;?_);@_)"/>
    <numFmt numFmtId="180" formatCode="[$GBP]\ * _(#,##0_);[Red][$GBP]\ * \(#,##0\);[$GBP]\ * _(&quot;-&quot;?_);@_)"/>
    <numFmt numFmtId="181" formatCode="[$GBP]\ * _(#,##0.00_);[Red][$GBP]\ * \(#,##0.00\);[$GBP]\ * _(&quot;-&quot;?_);@_)"/>
    <numFmt numFmtId="182" formatCode="\£\ * _(#,##0_);[Red]\£\ * \(#,##0\);\£\ * _(&quot;-&quot;?_);@_)"/>
    <numFmt numFmtId="183" formatCode="\£\ * _(#,##0.00_);[Red]\£\ * \(#,##0.00\);\£\ * _(&quot;-&quot;?_);@_)"/>
    <numFmt numFmtId="184" formatCode="[$USD]\ * _(#,##0_);[Red][$USD]\ * \(#,##0\);[$USD]\ * _(&quot;-&quot;?_);@_)"/>
    <numFmt numFmtId="185" formatCode="[$USD]\ * _(#,##0.00_);[Red][$USD]\ * \(#,##0.00\);[$USD]\ * _(&quot;-&quot;?_);@_)"/>
    <numFmt numFmtId="186" formatCode="&quot;$&quot;#."/>
    <numFmt numFmtId="187" formatCode="mmm\ yy_)"/>
    <numFmt numFmtId="188" formatCode="yyyy_)"/>
    <numFmt numFmtId="189" formatCode="_-* #,##0\ _F_B_-;\-* #,##0\ _F_B_-;_-* &quot;-&quot;\ _F_B_-;_-@_-"/>
    <numFmt numFmtId="190" formatCode="_-* #,##0.00\ _F_B_-;\-* #,##0.00\ _F_B_-;_-* &quot;-&quot;??\ _F_B_-;_-@_-"/>
    <numFmt numFmtId="191" formatCode="_(&quot;€&quot;* #,##0.00_);_(&quot;€&quot;* \(#,##0.00\);_(&quot;€&quot;* &quot;-&quot;??_);_(@_)"/>
    <numFmt numFmtId="192" formatCode="_-* #,##0\ _F_t_-;\-* #,##0\ _F_t_-;_-* &quot;-&quot;\ _F_t_-;_-@_-"/>
    <numFmt numFmtId="193" formatCode="_-* #,##0.00\ _F_t_-;\-* #,##0.00\ _F_t_-;_-* &quot;-&quot;??\ _F_t_-;_-@_-"/>
    <numFmt numFmtId="194" formatCode="#.00"/>
    <numFmt numFmtId="195" formatCode="#,##0_);[Red]\-#,##0_);0_);@_)"/>
    <numFmt numFmtId="196" formatCode="_-* #,##0.00_-;_-* #,##0.00\-;_-* &quot;-&quot;??_-;_-@_-"/>
    <numFmt numFmtId="197" formatCode="_-&quot;$&quot;* #,##0_-;\-&quot;$&quot;* #,##0_-;_-&quot;$&quot;* &quot;-&quot;_-;_-@_-"/>
    <numFmt numFmtId="198" formatCode="_-&quot;$&quot;* #,##0.00_-;\-&quot;$&quot;* #,##0.00_-;_-&quot;$&quot;* &quot;-&quot;??_-;_-@_-"/>
    <numFmt numFmtId="199" formatCode="_-* #,##0\ &quot;Ft&quot;_-;\-* #,##0\ &quot;Ft&quot;_-;_-* &quot;-&quot;\ &quot;Ft&quot;_-;_-@_-"/>
    <numFmt numFmtId="200" formatCode="_-* #,##0.00\ &quot;Ft&quot;_-;\-* #,##0.00\ &quot;Ft&quot;_-;_-* &quot;-&quot;??\ &quot;Ft&quot;_-;_-@_-"/>
    <numFmt numFmtId="201" formatCode="#,##0%;[Red]\-#,##0%;0%;@_)"/>
    <numFmt numFmtId="202" formatCode="#,##0.00%;[Red]\-#,##0.00%;0.00%;@_)"/>
    <numFmt numFmtId="203" formatCode="##0.0"/>
    <numFmt numFmtId="204" formatCode="##0.0\ \|"/>
    <numFmt numFmtId="205" formatCode="mmm\ dd\,\ yyyy"/>
    <numFmt numFmtId="206" formatCode="_-* #,##0\ &quot;FB&quot;_-;\-* #,##0\ &quot;FB&quot;_-;_-* &quot;-&quot;\ &quot;FB&quot;_-;_-@_-"/>
    <numFmt numFmtId="207" formatCode="_-* #,##0.00\ &quot;FB&quot;_-;\-* #,##0.00\ &quot;FB&quot;_-;_-* &quot;-&quot;??\ &quot;FB&quot;_-;_-@_-"/>
    <numFmt numFmtId="208" formatCode="_-* #,##0_-;\-* #,##0_-;_-* &quot;-&quot;??_-;_-@_-"/>
    <numFmt numFmtId="209" formatCode="_-* #,##0.0_-;\-* #,##0.0_-;_-* &quot;-&quot;??_-;_-@_-"/>
    <numFmt numFmtId="210" formatCode="0.0000000000000"/>
    <numFmt numFmtId="211" formatCode="[$$-409]#,##0&quot;m&quot;_ ;\-[$$-409]#,##0&quot;m&quot;"/>
    <numFmt numFmtId="212" formatCode="0.000"/>
  </numFmts>
  <fonts count="187">
    <font>
      <sz val="11"/>
      <color theme="1"/>
      <name val="Arial"/>
      <family val="2"/>
      <scheme val="minor"/>
    </font>
    <font>
      <sz val="11"/>
      <color theme="1"/>
      <name val="Arial"/>
      <family val="2"/>
      <scheme val="minor"/>
    </font>
    <font>
      <b/>
      <sz val="10"/>
      <name val="Arial"/>
      <family val="2"/>
    </font>
    <font>
      <u/>
      <sz val="11"/>
      <color theme="10"/>
      <name val="Arial"/>
      <family val="2"/>
      <scheme val="minor"/>
    </font>
    <font>
      <u/>
      <sz val="11"/>
      <color theme="11"/>
      <name val="Arial"/>
      <family val="2"/>
      <scheme val="minor"/>
    </font>
    <font>
      <b/>
      <sz val="11"/>
      <color theme="1"/>
      <name val="Arial"/>
      <family val="2"/>
      <scheme val="minor"/>
    </font>
    <font>
      <sz val="11"/>
      <color rgb="FFFF0000"/>
      <name val="Arial"/>
      <family val="2"/>
      <scheme val="minor"/>
    </font>
    <font>
      <b/>
      <sz val="11"/>
      <color theme="1"/>
      <name val="Arial"/>
      <family val="2"/>
      <scheme val="minor"/>
    </font>
    <font>
      <u/>
      <sz val="11"/>
      <color theme="10"/>
      <name val="Calibri"/>
      <family val="2"/>
    </font>
    <font>
      <b/>
      <u/>
      <sz val="10.5"/>
      <color theme="1"/>
      <name val="Arial"/>
      <family val="2"/>
      <scheme val="minor"/>
    </font>
    <font>
      <sz val="10.5"/>
      <color theme="1"/>
      <name val="Arial"/>
      <family val="2"/>
      <scheme val="minor"/>
    </font>
    <font>
      <b/>
      <sz val="10.5"/>
      <color theme="1"/>
      <name val="Arial"/>
      <family val="2"/>
      <scheme val="minor"/>
    </font>
    <font>
      <u/>
      <sz val="10.5"/>
      <color theme="10"/>
      <name val="Calibri"/>
      <family val="2"/>
    </font>
    <font>
      <b/>
      <u/>
      <sz val="11"/>
      <color rgb="FFC00000"/>
      <name val="Arial"/>
      <family val="2"/>
      <scheme val="minor"/>
    </font>
    <font>
      <b/>
      <sz val="18"/>
      <color theme="3"/>
      <name val="Arial"/>
      <family val="2"/>
      <scheme val="major"/>
    </font>
    <font>
      <b/>
      <sz val="15"/>
      <color theme="3"/>
      <name val="Arial"/>
      <family val="2"/>
      <scheme val="minor"/>
    </font>
    <font>
      <b/>
      <sz val="13"/>
      <color theme="3"/>
      <name val="Arial"/>
      <family val="2"/>
      <scheme val="minor"/>
    </font>
    <font>
      <b/>
      <sz val="11"/>
      <color theme="3"/>
      <name val="Arial"/>
      <family val="2"/>
      <scheme val="minor"/>
    </font>
    <font>
      <sz val="11"/>
      <color rgb="FF006100"/>
      <name val="Arial"/>
      <family val="2"/>
      <scheme val="minor"/>
    </font>
    <font>
      <sz val="11"/>
      <color rgb="FF9C0006"/>
      <name val="Arial"/>
      <family val="2"/>
      <scheme val="minor"/>
    </font>
    <font>
      <sz val="11"/>
      <color rgb="FF9C6500"/>
      <name val="Arial"/>
      <family val="2"/>
      <scheme val="minor"/>
    </font>
    <font>
      <sz val="11"/>
      <color rgb="FF3F3F76"/>
      <name val="Arial"/>
      <family val="2"/>
      <scheme val="minor"/>
    </font>
    <font>
      <b/>
      <sz val="11"/>
      <color rgb="FF3F3F3F"/>
      <name val="Arial"/>
      <family val="2"/>
      <scheme val="minor"/>
    </font>
    <font>
      <b/>
      <sz val="11"/>
      <color rgb="FFFA7D00"/>
      <name val="Arial"/>
      <family val="2"/>
      <scheme val="minor"/>
    </font>
    <font>
      <sz val="11"/>
      <color rgb="FFFA7D00"/>
      <name val="Arial"/>
      <family val="2"/>
      <scheme val="minor"/>
    </font>
    <font>
      <b/>
      <sz val="11"/>
      <color theme="0"/>
      <name val="Arial"/>
      <family val="2"/>
      <scheme val="minor"/>
    </font>
    <font>
      <sz val="11"/>
      <color rgb="FFFF0000"/>
      <name val="Arial"/>
      <family val="2"/>
      <scheme val="minor"/>
    </font>
    <font>
      <i/>
      <sz val="11"/>
      <color rgb="FF7F7F7F"/>
      <name val="Arial"/>
      <family val="2"/>
      <scheme val="minor"/>
    </font>
    <font>
      <sz val="11"/>
      <color theme="0"/>
      <name val="Arial"/>
      <family val="2"/>
      <scheme val="minor"/>
    </font>
    <font>
      <b/>
      <sz val="14"/>
      <color theme="1"/>
      <name val="Arial"/>
      <family val="2"/>
      <scheme val="minor"/>
    </font>
    <font>
      <sz val="11"/>
      <name val="Arial"/>
      <family val="2"/>
      <scheme val="minor"/>
    </font>
    <font>
      <i/>
      <sz val="11"/>
      <color theme="1"/>
      <name val="Arial"/>
      <family val="2"/>
      <scheme val="minor"/>
    </font>
    <font>
      <u/>
      <sz val="10"/>
      <color theme="10"/>
      <name val="Arial"/>
      <family val="2"/>
    </font>
    <font>
      <sz val="10"/>
      <name val="Arial"/>
      <family val="2"/>
    </font>
    <font>
      <sz val="10"/>
      <color indexed="8"/>
      <name val="Arial"/>
      <family val="2"/>
    </font>
    <font>
      <sz val="10"/>
      <color indexed="8"/>
      <name val="Calibri"/>
      <family val="2"/>
    </font>
    <font>
      <sz val="11"/>
      <color indexed="8"/>
      <name val="Calibri"/>
      <family val="2"/>
    </font>
    <font>
      <sz val="10"/>
      <color theme="1"/>
      <name val="Calibri"/>
      <family val="2"/>
    </font>
    <font>
      <sz val="10"/>
      <color indexed="9"/>
      <name val="Calibri"/>
      <family val="2"/>
    </font>
    <font>
      <sz val="11"/>
      <color indexed="9"/>
      <name val="Calibri"/>
      <family val="2"/>
    </font>
    <font>
      <sz val="10"/>
      <color theme="0"/>
      <name val="Calibri"/>
      <family val="2"/>
    </font>
    <font>
      <sz val="11"/>
      <name val="Calibri"/>
      <family val="2"/>
    </font>
    <font>
      <sz val="10"/>
      <name val="Times New Roman"/>
      <family val="1"/>
    </font>
    <font>
      <sz val="10"/>
      <color indexed="20"/>
      <name val="Calibri"/>
      <family val="2"/>
    </font>
    <font>
      <sz val="11"/>
      <color indexed="20"/>
      <name val="Calibri"/>
      <family val="2"/>
    </font>
    <font>
      <sz val="10"/>
      <color rgb="FF9C0006"/>
      <name val="Calibri"/>
      <family val="2"/>
    </font>
    <font>
      <b/>
      <sz val="11"/>
      <color indexed="52"/>
      <name val="Arial"/>
      <family val="2"/>
    </font>
    <font>
      <sz val="8"/>
      <name val="Arial"/>
      <family val="2"/>
    </font>
    <font>
      <b/>
      <sz val="8"/>
      <color indexed="8"/>
      <name val="MS Sans Serif"/>
      <family val="2"/>
    </font>
    <font>
      <sz val="9"/>
      <color indexed="9"/>
      <name val="Times"/>
      <family val="1"/>
    </font>
    <font>
      <b/>
      <sz val="11"/>
      <color indexed="52"/>
      <name val="Calibri"/>
      <family val="2"/>
    </font>
    <font>
      <b/>
      <sz val="10"/>
      <color indexed="52"/>
      <name val="Calibri"/>
      <family val="2"/>
    </font>
    <font>
      <b/>
      <sz val="10"/>
      <color rgb="FFFA7D00"/>
      <name val="Calibri"/>
      <family val="2"/>
    </font>
    <font>
      <sz val="11"/>
      <color indexed="52"/>
      <name val="Calibri"/>
      <family val="2"/>
    </font>
    <font>
      <b/>
      <sz val="11"/>
      <color indexed="9"/>
      <name val="Calibri"/>
      <family val="2"/>
    </font>
    <font>
      <b/>
      <sz val="10"/>
      <color indexed="9"/>
      <name val="Calibri"/>
      <family val="2"/>
    </font>
    <font>
      <b/>
      <sz val="10"/>
      <color theme="0"/>
      <name val="Calibri"/>
      <family val="2"/>
    </font>
    <font>
      <i/>
      <sz val="9"/>
      <color indexed="55"/>
      <name val="Arial"/>
      <family val="2"/>
    </font>
    <font>
      <b/>
      <sz val="10"/>
      <color indexed="8"/>
      <name val="Verdana"/>
      <family val="2"/>
    </font>
    <font>
      <sz val="10"/>
      <color indexed="8"/>
      <name val="Verdana"/>
      <family val="2"/>
    </font>
    <font>
      <i/>
      <sz val="10"/>
      <color indexed="56"/>
      <name val="Verdana"/>
      <family val="2"/>
    </font>
    <font>
      <i/>
      <sz val="10"/>
      <color indexed="8"/>
      <name val="Verdana"/>
      <family val="2"/>
    </font>
    <font>
      <b/>
      <sz val="11"/>
      <color indexed="8"/>
      <name val="Verdana"/>
      <family val="2"/>
    </font>
    <font>
      <sz val="11"/>
      <color indexed="8"/>
      <name val="Verdana"/>
      <family val="2"/>
    </font>
    <font>
      <b/>
      <sz val="13"/>
      <color indexed="8"/>
      <name val="Verdana"/>
      <family val="2"/>
    </font>
    <font>
      <b/>
      <sz val="13"/>
      <color indexed="9"/>
      <name val="Verdana"/>
      <family val="2"/>
    </font>
    <font>
      <b/>
      <sz val="10"/>
      <color indexed="54"/>
      <name val="Verdana"/>
      <family val="2"/>
    </font>
    <font>
      <sz val="12"/>
      <color indexed="8"/>
      <name val="Verdana"/>
      <family val="2"/>
    </font>
    <font>
      <sz val="11"/>
      <color indexed="8"/>
      <name val="Arial"/>
      <family val="2"/>
    </font>
    <font>
      <b/>
      <u/>
      <sz val="8.5"/>
      <color indexed="8"/>
      <name val="MS Sans Serif"/>
      <family val="2"/>
    </font>
    <font>
      <b/>
      <sz val="8.5"/>
      <color indexed="12"/>
      <name val="MS Sans Serif"/>
      <family val="2"/>
    </font>
    <font>
      <b/>
      <sz val="8"/>
      <color indexed="12"/>
      <name val="Arial"/>
      <family val="2"/>
    </font>
    <font>
      <b/>
      <sz val="9"/>
      <name val="Arial"/>
      <family val="2"/>
    </font>
    <font>
      <sz val="9"/>
      <name val="Arial"/>
      <family val="2"/>
    </font>
    <font>
      <sz val="10"/>
      <name val="MS Sans Serif"/>
      <family val="2"/>
    </font>
    <font>
      <sz val="11"/>
      <color theme="1"/>
      <name val="Calibri"/>
      <family val="2"/>
    </font>
    <font>
      <sz val="9"/>
      <name val="Times"/>
      <family val="1"/>
    </font>
    <font>
      <sz val="1"/>
      <color indexed="8"/>
      <name val="Courier"/>
      <family val="3"/>
    </font>
    <font>
      <b/>
      <sz val="11"/>
      <color indexed="9"/>
      <name val="Arial"/>
      <family val="2"/>
    </font>
    <font>
      <sz val="10"/>
      <color indexed="8"/>
      <name val="MS Sans Serif"/>
      <family val="2"/>
    </font>
    <font>
      <sz val="8.5"/>
      <color indexed="8"/>
      <name val="MS Sans Serif"/>
      <family val="2"/>
    </font>
    <font>
      <i/>
      <sz val="10"/>
      <color indexed="23"/>
      <name val="Calibri"/>
      <family val="2"/>
    </font>
    <font>
      <i/>
      <sz val="11"/>
      <color indexed="23"/>
      <name val="Calibri"/>
      <family val="2"/>
    </font>
    <font>
      <i/>
      <sz val="10"/>
      <color rgb="FF7F7F7F"/>
      <name val="Calibri"/>
      <family val="2"/>
    </font>
    <font>
      <sz val="10"/>
      <name val="Arial CE"/>
      <charset val="238"/>
    </font>
    <font>
      <u/>
      <sz val="10"/>
      <color indexed="56"/>
      <name val="Times New Roman"/>
      <family val="1"/>
    </font>
    <font>
      <u/>
      <sz val="10"/>
      <color rgb="FF001F4B"/>
      <name val="Times New Roman"/>
      <family val="1"/>
    </font>
    <font>
      <sz val="8"/>
      <color indexed="8"/>
      <name val="Arial"/>
      <family val="2"/>
    </font>
    <font>
      <sz val="11"/>
      <color indexed="52"/>
      <name val="Arial"/>
      <family val="2"/>
    </font>
    <font>
      <sz val="11"/>
      <color indexed="17"/>
      <name val="Arial"/>
      <family val="2"/>
    </font>
    <font>
      <sz val="10"/>
      <color indexed="17"/>
      <name val="Calibri"/>
      <family val="2"/>
    </font>
    <font>
      <sz val="11"/>
      <color indexed="17"/>
      <name val="Calibri"/>
      <family val="2"/>
    </font>
    <font>
      <sz val="10"/>
      <color rgb="FF006100"/>
      <name val="Calibri"/>
      <family val="2"/>
    </font>
    <font>
      <b/>
      <sz val="22"/>
      <name val="Arial"/>
      <family val="2"/>
    </font>
    <font>
      <b/>
      <sz val="15"/>
      <color indexed="56"/>
      <name val="Calibri"/>
      <family val="2"/>
    </font>
    <font>
      <b/>
      <sz val="15"/>
      <color theme="3"/>
      <name val="Calibri"/>
      <family val="2"/>
    </font>
    <font>
      <b/>
      <sz val="13"/>
      <color indexed="56"/>
      <name val="Calibri"/>
      <family val="2"/>
    </font>
    <font>
      <b/>
      <sz val="13"/>
      <color theme="3"/>
      <name val="Calibri"/>
      <family val="2"/>
    </font>
    <font>
      <b/>
      <sz val="11"/>
      <color indexed="56"/>
      <name val="Calibri"/>
      <family val="2"/>
    </font>
    <font>
      <b/>
      <sz val="11"/>
      <color theme="3"/>
      <name val="Calibri"/>
      <family val="2"/>
    </font>
    <font>
      <u/>
      <sz val="10"/>
      <color indexed="12"/>
      <name val="Arial"/>
      <family val="2"/>
    </font>
    <font>
      <u/>
      <sz val="10"/>
      <color theme="10"/>
      <name val="Calibri"/>
      <family val="2"/>
    </font>
    <font>
      <u/>
      <sz val="10"/>
      <color indexed="12"/>
      <name val="Calibri"/>
      <family val="2"/>
    </font>
    <font>
      <u/>
      <sz val="9"/>
      <color indexed="12"/>
      <name val="Calibri"/>
      <family val="2"/>
    </font>
    <font>
      <u/>
      <sz val="9"/>
      <color theme="10"/>
      <name val="Calibri"/>
      <family val="2"/>
    </font>
    <font>
      <u/>
      <sz val="8"/>
      <color indexed="12"/>
      <name val="Arial"/>
      <family val="2"/>
    </font>
    <font>
      <u/>
      <sz val="8"/>
      <color theme="10"/>
      <name val="Arial"/>
      <family val="2"/>
    </font>
    <font>
      <u/>
      <sz val="10"/>
      <color theme="10"/>
      <name val="MS Sans Serif"/>
      <family val="2"/>
    </font>
    <font>
      <sz val="10"/>
      <name val="Courier New Cyr"/>
      <charset val="204"/>
    </font>
    <font>
      <sz val="10"/>
      <color indexed="62"/>
      <name val="Calibri"/>
      <family val="2"/>
    </font>
    <font>
      <sz val="11"/>
      <color indexed="62"/>
      <name val="Calibri"/>
      <family val="2"/>
    </font>
    <font>
      <sz val="10"/>
      <color rgb="FF3F3F76"/>
      <name val="Calibri"/>
      <family val="2"/>
    </font>
    <font>
      <sz val="11"/>
      <color indexed="62"/>
      <name val="Arial"/>
      <family val="2"/>
    </font>
    <font>
      <b/>
      <sz val="8.5"/>
      <color indexed="8"/>
      <name val="MS Sans Serif"/>
      <family val="2"/>
    </font>
    <font>
      <b/>
      <sz val="15"/>
      <color indexed="56"/>
      <name val="Arial"/>
      <family val="2"/>
    </font>
    <font>
      <b/>
      <sz val="13"/>
      <color indexed="56"/>
      <name val="Arial"/>
      <family val="2"/>
    </font>
    <font>
      <b/>
      <sz val="11"/>
      <color indexed="56"/>
      <name val="Arial"/>
      <family val="2"/>
    </font>
    <font>
      <sz val="10"/>
      <color indexed="52"/>
      <name val="Calibri"/>
      <family val="2"/>
    </font>
    <font>
      <sz val="10"/>
      <color rgb="FFFA7D00"/>
      <name val="Calibri"/>
      <family val="2"/>
    </font>
    <font>
      <i/>
      <sz val="9"/>
      <color indexed="16"/>
      <name val="Arial"/>
      <family val="2"/>
    </font>
    <font>
      <sz val="11"/>
      <color indexed="60"/>
      <name val="Arial"/>
      <family val="2"/>
    </font>
    <font>
      <sz val="10"/>
      <color indexed="60"/>
      <name val="Calibri"/>
      <family val="2"/>
    </font>
    <font>
      <sz val="11"/>
      <color indexed="60"/>
      <name val="Calibri"/>
      <family val="2"/>
    </font>
    <font>
      <sz val="10"/>
      <color rgb="FF9C6500"/>
      <name val="Calibri"/>
      <family val="2"/>
    </font>
    <font>
      <sz val="10"/>
      <color theme="1"/>
      <name val="Arial"/>
      <family val="2"/>
    </font>
    <font>
      <sz val="11"/>
      <name val="Arial"/>
      <family val="2"/>
    </font>
    <font>
      <sz val="12"/>
      <color theme="1"/>
      <name val="Arial"/>
      <family val="2"/>
      <scheme val="minor"/>
    </font>
    <font>
      <sz val="11"/>
      <color rgb="FF000000"/>
      <name val="Calibri"/>
      <family val="2"/>
      <charset val="204"/>
    </font>
    <font>
      <sz val="10"/>
      <name val="Times"/>
      <family val="1"/>
    </font>
    <font>
      <sz val="10"/>
      <name val="Arial CE"/>
      <family val="2"/>
      <charset val="238"/>
    </font>
    <font>
      <sz val="9"/>
      <name val="Times New Roman"/>
      <family val="1"/>
    </font>
    <font>
      <sz val="11"/>
      <color indexed="20"/>
      <name val="Arial"/>
      <family val="2"/>
    </font>
    <font>
      <b/>
      <sz val="10"/>
      <color indexed="63"/>
      <name val="Calibri"/>
      <family val="2"/>
    </font>
    <font>
      <b/>
      <sz val="11"/>
      <color indexed="63"/>
      <name val="Calibri"/>
      <family val="2"/>
    </font>
    <font>
      <b/>
      <sz val="10"/>
      <color rgb="FF3F3F3F"/>
      <name val="Calibri"/>
      <family val="2"/>
    </font>
    <font>
      <b/>
      <u/>
      <sz val="10"/>
      <color indexed="8"/>
      <name val="MS Sans Serif"/>
      <family val="2"/>
    </font>
    <font>
      <sz val="8"/>
      <color indexed="8"/>
      <name val="MS Sans Serif"/>
      <family val="2"/>
    </font>
    <font>
      <sz val="7.5"/>
      <color indexed="8"/>
      <name val="MS Sans Serif"/>
      <family val="2"/>
    </font>
    <font>
      <b/>
      <sz val="12"/>
      <name val="Arial"/>
      <family val="2"/>
    </font>
    <font>
      <i/>
      <sz val="10"/>
      <name val="Arial"/>
      <family val="2"/>
    </font>
    <font>
      <b/>
      <sz val="14"/>
      <name val="Helv"/>
    </font>
    <font>
      <b/>
      <sz val="12"/>
      <name val="Helv"/>
    </font>
    <font>
      <i/>
      <sz val="8"/>
      <name val="Arial"/>
      <family val="2"/>
    </font>
    <font>
      <sz val="11"/>
      <color indexed="10"/>
      <name val="Calibri"/>
      <family val="2"/>
    </font>
    <font>
      <i/>
      <sz val="8"/>
      <name val="Tms Rmn"/>
    </font>
    <font>
      <b/>
      <sz val="18"/>
      <color indexed="56"/>
      <name val="Cambria"/>
      <family val="2"/>
    </font>
    <font>
      <b/>
      <sz val="8"/>
      <name val="Arial"/>
      <family val="2"/>
    </font>
    <font>
      <b/>
      <sz val="8"/>
      <name val="Tms Rmn"/>
    </font>
    <font>
      <b/>
      <sz val="11"/>
      <color indexed="8"/>
      <name val="Arial"/>
      <family val="2"/>
    </font>
    <font>
      <b/>
      <sz val="10"/>
      <color indexed="8"/>
      <name val="Calibri"/>
      <family val="2"/>
    </font>
    <font>
      <b/>
      <sz val="11"/>
      <color indexed="8"/>
      <name val="Calibri"/>
      <family val="2"/>
    </font>
    <font>
      <b/>
      <sz val="10"/>
      <color theme="1"/>
      <name val="Calibri"/>
      <family val="2"/>
    </font>
    <font>
      <b/>
      <sz val="11"/>
      <color indexed="63"/>
      <name val="Arial"/>
      <family val="2"/>
    </font>
    <font>
      <i/>
      <sz val="11"/>
      <color indexed="23"/>
      <name val="Arial"/>
      <family val="2"/>
    </font>
    <font>
      <sz val="11"/>
      <color indexed="10"/>
      <name val="Arial"/>
      <family val="2"/>
    </font>
    <font>
      <sz val="10"/>
      <color indexed="10"/>
      <name val="Calibri"/>
      <family val="2"/>
    </font>
    <font>
      <sz val="10"/>
      <color rgb="FFFF0000"/>
      <name val="Calibri"/>
      <family val="2"/>
    </font>
    <font>
      <sz val="10.5"/>
      <color rgb="FFFF0000"/>
      <name val="Arial"/>
      <family val="2"/>
      <scheme val="minor"/>
    </font>
    <font>
      <i/>
      <sz val="10.5"/>
      <color theme="1" tint="0.499984740745262"/>
      <name val="Arial"/>
      <family val="2"/>
      <scheme val="minor"/>
    </font>
    <font>
      <sz val="10.5"/>
      <color theme="1" tint="0.499984740745262"/>
      <name val="Arial"/>
      <family val="2"/>
      <scheme val="minor"/>
    </font>
    <font>
      <sz val="10.5"/>
      <color theme="0"/>
      <name val="Arial"/>
      <family val="2"/>
      <scheme val="minor"/>
    </font>
    <font>
      <sz val="10.5"/>
      <color rgb="FFFFFF00"/>
      <name val="Arial"/>
      <family val="2"/>
      <scheme val="minor"/>
    </font>
    <font>
      <sz val="10"/>
      <color theme="1"/>
      <name val="Arial"/>
      <family val="2"/>
      <scheme val="minor"/>
    </font>
    <font>
      <sz val="11"/>
      <color rgb="FF000000"/>
      <name val="Calibri"/>
      <family val="2"/>
    </font>
    <font>
      <sz val="9"/>
      <name val="Times"/>
      <family val="1"/>
    </font>
    <font>
      <u/>
      <sz val="10"/>
      <color theme="10"/>
      <name val="Arial"/>
      <family val="2"/>
      <scheme val="minor"/>
    </font>
    <font>
      <u/>
      <sz val="9.35"/>
      <color theme="10"/>
      <name val="Calibri"/>
      <family val="2"/>
    </font>
    <font>
      <b/>
      <sz val="10"/>
      <color theme="1"/>
      <name val="Arial"/>
      <family val="2"/>
      <scheme val="minor"/>
    </font>
    <font>
      <b/>
      <sz val="14"/>
      <color rgb="FFFF0000"/>
      <name val="Arial"/>
      <family val="2"/>
      <scheme val="minor"/>
    </font>
    <font>
      <b/>
      <sz val="18"/>
      <color indexed="56"/>
      <name val="Arial"/>
      <family val="2"/>
      <scheme val="major"/>
    </font>
    <font>
      <b/>
      <i/>
      <sz val="11"/>
      <color theme="1"/>
      <name val="Arial"/>
      <family val="2"/>
      <scheme val="minor"/>
    </font>
    <font>
      <sz val="11"/>
      <color theme="1"/>
      <name val="Arial"/>
      <family val="2"/>
    </font>
    <font>
      <b/>
      <sz val="11"/>
      <color theme="1"/>
      <name val="Arial"/>
      <family val="2"/>
    </font>
    <font>
      <i/>
      <sz val="11"/>
      <color theme="1"/>
      <name val="Arial"/>
      <family val="2"/>
    </font>
    <font>
      <b/>
      <i/>
      <sz val="11"/>
      <color theme="1"/>
      <name val="Arial"/>
      <family val="2"/>
    </font>
    <font>
      <sz val="9.35"/>
      <color theme="1"/>
      <name val="Arial"/>
      <family val="2"/>
    </font>
    <font>
      <b/>
      <sz val="11"/>
      <name val="Arial"/>
      <family val="2"/>
    </font>
    <font>
      <sz val="10.5"/>
      <color theme="1"/>
      <name val="Arial"/>
      <family val="2"/>
    </font>
    <font>
      <b/>
      <sz val="11"/>
      <color rgb="FFFF0000"/>
      <name val="Arial"/>
      <family val="2"/>
    </font>
    <font>
      <sz val="11"/>
      <color rgb="FFFF0000"/>
      <name val="Arial"/>
      <family val="2"/>
    </font>
    <font>
      <sz val="10.5"/>
      <name val="Arial"/>
      <family val="2"/>
      <scheme val="minor"/>
    </font>
    <font>
      <sz val="10.5"/>
      <name val="Calibri"/>
      <family val="2"/>
    </font>
    <font>
      <sz val="10"/>
      <name val="Arial"/>
      <family val="2"/>
      <scheme val="major"/>
    </font>
    <font>
      <sz val="10"/>
      <color theme="1"/>
      <name val="Arial"/>
      <family val="2"/>
      <scheme val="major"/>
    </font>
    <font>
      <sz val="11"/>
      <color rgb="FF453F43"/>
      <name val="Arial"/>
      <family val="2"/>
      <scheme val="minor"/>
    </font>
    <font>
      <sz val="10.5"/>
      <name val="Arial"/>
      <family val="2"/>
    </font>
    <font>
      <sz val="10.5"/>
      <color theme="1"/>
      <name val="Calibri"/>
      <family val="2"/>
    </font>
  </fonts>
  <fills count="88">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499984740745262"/>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22"/>
      </patternFill>
    </fill>
    <fill>
      <patternFill patternType="solid">
        <fgColor indexed="63"/>
        <bgColor indexed="64"/>
      </patternFill>
    </fill>
    <fill>
      <patternFill patternType="solid">
        <fgColor indexed="44"/>
        <bgColor indexed="8"/>
      </patternFill>
    </fill>
    <fill>
      <patternFill patternType="solid">
        <fgColor indexed="55"/>
      </patternFill>
    </fill>
    <fill>
      <patternFill patternType="solid">
        <fgColor indexed="9"/>
        <bgColor indexed="64"/>
      </patternFill>
    </fill>
    <fill>
      <patternFill patternType="solid">
        <fgColor rgb="FFDBE5EB"/>
        <bgColor indexed="64"/>
      </patternFill>
    </fill>
    <fill>
      <patternFill patternType="solid">
        <fgColor rgb="FFFFFFFF"/>
        <bgColor indexed="64"/>
      </patternFill>
    </fill>
    <fill>
      <patternFill patternType="solid">
        <fgColor indexed="22"/>
        <bgColor indexed="64"/>
      </patternFill>
    </fill>
    <fill>
      <patternFill patternType="solid">
        <fgColor indexed="26"/>
        <bgColor indexed="64"/>
      </patternFill>
    </fill>
    <fill>
      <patternFill patternType="solid">
        <fgColor rgb="FFF9F6ED"/>
        <bgColor indexed="64"/>
      </patternFill>
    </fill>
    <fill>
      <patternFill patternType="solid">
        <fgColor indexed="44"/>
        <bgColor indexed="64"/>
      </patternFill>
    </fill>
    <fill>
      <patternFill patternType="solid">
        <fgColor rgb="FFB9D6F1"/>
        <bgColor indexed="64"/>
      </patternFill>
    </fill>
    <fill>
      <patternFill patternType="solid">
        <fgColor indexed="27"/>
        <bgColor indexed="64"/>
      </patternFill>
    </fill>
    <fill>
      <patternFill patternType="solid">
        <fgColor rgb="FFD9E9F5"/>
        <bgColor indexed="64"/>
      </patternFill>
    </fill>
    <fill>
      <patternFill patternType="solid">
        <fgColor rgb="FFF8F8F8"/>
        <bgColor indexed="64"/>
      </patternFill>
    </fill>
    <fill>
      <patternFill patternType="solid">
        <fgColor rgb="FFEDF2F8"/>
        <bgColor indexed="64"/>
      </patternFill>
    </fill>
    <fill>
      <patternFill patternType="solid">
        <fgColor indexed="52"/>
        <bgColor indexed="64"/>
      </patternFill>
    </fill>
    <fill>
      <patternFill patternType="solid">
        <fgColor indexed="49"/>
        <bgColor indexed="64"/>
      </patternFill>
    </fill>
    <fill>
      <patternFill patternType="solid">
        <fgColor rgb="FF6699CC"/>
        <bgColor indexed="64"/>
      </patternFill>
    </fill>
    <fill>
      <patternFill patternType="solid">
        <fgColor indexed="53"/>
        <bgColor indexed="64"/>
      </patternFill>
    </fill>
    <fill>
      <patternFill patternType="solid">
        <fgColor rgb="FF7BA9D4"/>
        <bgColor indexed="64"/>
      </patternFill>
    </fill>
    <fill>
      <patternFill patternType="solid">
        <fgColor indexed="42"/>
        <bgColor indexed="64"/>
      </patternFill>
    </fill>
    <fill>
      <patternFill patternType="solid">
        <fgColor indexed="47"/>
        <bgColor indexed="64"/>
      </patternFill>
    </fill>
    <fill>
      <patternFill patternType="solid">
        <fgColor rgb="FFFDD580"/>
        <bgColor indexed="64"/>
      </patternFill>
    </fill>
    <fill>
      <patternFill patternType="solid">
        <fgColor indexed="22"/>
        <bgColor indexed="10"/>
      </patternFill>
    </fill>
    <fill>
      <patternFill patternType="solid">
        <fgColor indexed="41"/>
        <bgColor indexed="64"/>
      </patternFill>
    </fill>
    <fill>
      <patternFill patternType="solid">
        <fgColor indexed="22"/>
        <bgColor indexed="8"/>
      </patternFill>
    </fill>
    <fill>
      <patternFill patternType="solid">
        <fgColor indexed="13"/>
        <bgColor indexed="64"/>
      </patternFill>
    </fill>
    <fill>
      <patternFill patternType="solid">
        <fgColor indexed="13"/>
        <bgColor indexed="15"/>
      </patternFill>
    </fill>
    <fill>
      <patternFill patternType="solid">
        <fgColor indexed="11"/>
        <bgColor indexed="64"/>
      </patternFill>
    </fill>
    <fill>
      <patternFill patternType="solid">
        <fgColor indexed="10"/>
        <bgColor indexed="64"/>
      </patternFill>
    </fill>
    <fill>
      <patternFill patternType="solid">
        <fgColor indexed="43"/>
      </patternFill>
    </fill>
    <fill>
      <patternFill patternType="solid">
        <fgColor indexed="26"/>
      </patternFill>
    </fill>
    <fill>
      <patternFill patternType="solid">
        <fgColor theme="0" tint="-0.14999847407452621"/>
        <bgColor indexed="64"/>
      </patternFill>
    </fill>
    <fill>
      <patternFill patternType="solid">
        <fgColor rgb="FFFFFF00"/>
        <bgColor indexed="64"/>
      </patternFill>
    </fill>
    <fill>
      <patternFill patternType="solid">
        <fgColor theme="2" tint="0.79998168889431442"/>
        <bgColor indexed="64"/>
      </patternFill>
    </fill>
  </fills>
  <borders count="125">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style="medium">
        <color indexed="64"/>
      </right>
      <top/>
      <bottom/>
      <diagonal/>
    </border>
    <border>
      <left/>
      <right style="medium">
        <color indexed="64"/>
      </right>
      <top/>
      <bottom/>
      <diagonal/>
    </border>
    <border>
      <left style="medium">
        <color indexed="64"/>
      </left>
      <right style="medium">
        <color indexed="64"/>
      </right>
      <top style="medium">
        <color indexed="64"/>
      </top>
      <bottom/>
      <diagonal/>
    </border>
    <border>
      <left/>
      <right/>
      <top style="medium">
        <color indexed="64"/>
      </top>
      <bottom style="thin">
        <color indexed="64"/>
      </bottom>
      <diagonal/>
    </border>
    <border>
      <left style="medium">
        <color theme="1" tint="0.249977111117893"/>
      </left>
      <right style="medium">
        <color theme="1" tint="0.249977111117893"/>
      </right>
      <top style="medium">
        <color theme="1" tint="0.249977111117893"/>
      </top>
      <bottom/>
      <diagonal/>
    </border>
    <border>
      <left/>
      <right/>
      <top style="thin">
        <color indexed="64"/>
      </top>
      <bottom style="thin">
        <color indexed="64"/>
      </bottom>
      <diagonal/>
    </border>
    <border>
      <left style="medium">
        <color theme="1" tint="0.249977111117893"/>
      </left>
      <right style="medium">
        <color theme="1" tint="0.249977111117893"/>
      </right>
      <top style="thin">
        <color theme="1" tint="0.249977111117893"/>
      </top>
      <bottom style="thin">
        <color theme="1" tint="0.249977111117893"/>
      </bottom>
      <diagonal/>
    </border>
    <border>
      <left style="medium">
        <color theme="1" tint="0.249977111117893"/>
      </left>
      <right style="medium">
        <color theme="1" tint="0.249977111117893"/>
      </right>
      <top/>
      <bottom style="thin">
        <color indexed="64"/>
      </bottom>
      <diagonal/>
    </border>
    <border>
      <left style="medium">
        <color theme="1" tint="0.249977111117893"/>
      </left>
      <right style="medium">
        <color theme="1" tint="0.249977111117893"/>
      </right>
      <top style="thin">
        <color indexed="64"/>
      </top>
      <bottom style="thin">
        <color indexed="64"/>
      </bottom>
      <diagonal/>
    </border>
    <border>
      <left/>
      <right/>
      <top style="thin">
        <color indexed="64"/>
      </top>
      <bottom style="medium">
        <color indexed="64"/>
      </bottom>
      <diagonal/>
    </border>
    <border>
      <left style="medium">
        <color theme="1" tint="0.249977111117893"/>
      </left>
      <right style="medium">
        <color theme="1" tint="0.249977111117893"/>
      </right>
      <top style="thin">
        <color indexed="64"/>
      </top>
      <bottom style="medium">
        <color theme="1" tint="0.249977111117893"/>
      </bottom>
      <diagonal/>
    </border>
    <border>
      <left/>
      <right style="medium">
        <color indexed="64"/>
      </right>
      <top style="medium">
        <color indexed="64"/>
      </top>
      <bottom style="thin">
        <color indexed="64"/>
      </bottom>
      <diagonal/>
    </border>
    <border>
      <left style="medium">
        <color theme="1" tint="0.249977111117893"/>
      </left>
      <right/>
      <top style="medium">
        <color theme="1" tint="0.249977111117893"/>
      </top>
      <bottom/>
      <diagonal/>
    </border>
    <border>
      <left style="medium">
        <color theme="1" tint="0.249977111117893"/>
      </left>
      <right/>
      <top style="thin">
        <color theme="1" tint="0.249977111117893"/>
      </top>
      <bottom style="thin">
        <color theme="1" tint="0.249977111117893"/>
      </bottom>
      <diagonal/>
    </border>
    <border>
      <left style="medium">
        <color theme="1" tint="0.249977111117893"/>
      </left>
      <right style="medium">
        <color theme="1" tint="0.249977111117893"/>
      </right>
      <top style="medium">
        <color theme="1" tint="0.249977111117893"/>
      </top>
      <bottom style="thin">
        <color theme="1" tint="0.249977111117893"/>
      </bottom>
      <diagonal/>
    </border>
    <border>
      <left/>
      <right/>
      <top style="medium">
        <color theme="1" tint="0.249977111117893"/>
      </top>
      <bottom style="thin">
        <color theme="1" tint="0.249977111117893"/>
      </bottom>
      <diagonal/>
    </border>
    <border>
      <left style="medium">
        <color theme="1" tint="0.249977111117893"/>
      </left>
      <right style="medium">
        <color theme="1" tint="0.249977111117893"/>
      </right>
      <top style="thin">
        <color theme="1" tint="0.249977111117893"/>
      </top>
      <bottom style="medium">
        <color theme="1" tint="0.249977111117893"/>
      </bottom>
      <diagonal/>
    </border>
    <border>
      <left/>
      <right/>
      <top style="thin">
        <color theme="1" tint="0.249977111117893"/>
      </top>
      <bottom style="medium">
        <color theme="1" tint="0.249977111117893"/>
      </bottom>
      <diagonal/>
    </border>
    <border>
      <left/>
      <right/>
      <top/>
      <bottom style="thin">
        <color indexed="64"/>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top/>
      <bottom style="hair">
        <color theme="1" tint="0.249977111117893"/>
      </bottom>
      <diagonal/>
    </border>
    <border>
      <left style="thin">
        <color indexed="23"/>
      </left>
      <right style="thin">
        <color indexed="23"/>
      </right>
      <top style="thin">
        <color indexed="23"/>
      </top>
      <bottom style="thin">
        <color indexed="23"/>
      </bottom>
      <diagonal/>
    </border>
    <border>
      <left style="double">
        <color indexed="64"/>
      </left>
      <right style="double">
        <color indexed="64"/>
      </right>
      <top style="double">
        <color indexed="64"/>
      </top>
      <bottom style="double">
        <color indexed="64"/>
      </bottom>
      <diagonal/>
    </border>
    <border>
      <left style="thick">
        <color indexed="64"/>
      </left>
      <right style="thick">
        <color indexed="64"/>
      </right>
      <top/>
      <bottom/>
      <diagonal/>
    </border>
    <border>
      <left style="thin">
        <color indexed="64"/>
      </left>
      <right style="thin">
        <color indexed="64"/>
      </right>
      <top style="thin">
        <color indexed="64"/>
      </top>
      <bottom style="thin">
        <color indexed="64"/>
      </bottom>
      <diagonal/>
    </border>
    <border>
      <left/>
      <right/>
      <top/>
      <bottom style="double">
        <color indexed="52"/>
      </bottom>
      <diagonal/>
    </border>
    <border>
      <left style="double">
        <color indexed="63"/>
      </left>
      <right style="double">
        <color indexed="63"/>
      </right>
      <top style="double">
        <color indexed="63"/>
      </top>
      <bottom style="double">
        <color indexed="63"/>
      </bottom>
      <diagonal/>
    </border>
    <border>
      <left style="thin">
        <color indexed="0"/>
      </left>
      <right style="thin">
        <color indexed="0"/>
      </right>
      <top style="thin">
        <color indexed="0"/>
      </top>
      <bottom style="thin">
        <color indexed="0"/>
      </bottom>
      <diagonal/>
    </border>
    <border>
      <left style="hair">
        <color indexed="64"/>
      </left>
      <right style="hair">
        <color indexed="64"/>
      </right>
      <top style="hair">
        <color indexed="64"/>
      </top>
      <bottom style="hair">
        <color indexed="64"/>
      </bottom>
      <diagonal/>
    </border>
    <border>
      <left style="hair">
        <color indexed="0"/>
      </left>
      <right style="hair">
        <color indexed="0"/>
      </right>
      <top style="hair">
        <color indexed="0"/>
      </top>
      <bottom style="hair">
        <color indexed="0"/>
      </bottom>
      <diagonal/>
    </border>
    <border>
      <left style="hair">
        <color indexed="64"/>
      </left>
      <right style="thin">
        <color indexed="64"/>
      </right>
      <top style="hair">
        <color indexed="64"/>
      </top>
      <bottom style="thin">
        <color indexed="64"/>
      </bottom>
      <diagonal/>
    </border>
    <border>
      <left style="hair">
        <color indexed="0"/>
      </left>
      <right style="thin">
        <color indexed="0"/>
      </right>
      <top style="hair">
        <color indexed="0"/>
      </top>
      <bottom style="thin">
        <color indexed="0"/>
      </bottom>
      <diagonal/>
    </border>
    <border>
      <left style="thin">
        <color indexed="64"/>
      </left>
      <right style="hair">
        <color indexed="64"/>
      </right>
      <top style="hair">
        <color indexed="64"/>
      </top>
      <bottom style="thin">
        <color indexed="64"/>
      </bottom>
      <diagonal/>
    </border>
    <border>
      <left style="thin">
        <color indexed="0"/>
      </left>
      <right style="hair">
        <color indexed="0"/>
      </right>
      <top style="hair">
        <color indexed="0"/>
      </top>
      <bottom style="thin">
        <color indexed="0"/>
      </bottom>
      <diagonal/>
    </border>
    <border>
      <left style="thin">
        <color indexed="64"/>
      </left>
      <right/>
      <top/>
      <bottom/>
      <diagonal/>
    </border>
    <border>
      <left/>
      <right/>
      <top/>
      <bottom style="thick">
        <color indexed="62"/>
      </bottom>
      <diagonal/>
    </border>
    <border>
      <left/>
      <right/>
      <top/>
      <bottom style="thick">
        <color indexed="22"/>
      </bottom>
      <diagonal/>
    </border>
    <border>
      <left/>
      <right/>
      <top/>
      <bottom style="medium">
        <color indexed="30"/>
      </bottom>
      <diagonal/>
    </border>
    <border>
      <left style="dotted">
        <color indexed="57"/>
      </left>
      <right style="dotted">
        <color indexed="57"/>
      </right>
      <top style="dotted">
        <color indexed="57"/>
      </top>
      <bottom style="dotted">
        <color indexed="57"/>
      </bottom>
      <diagonal/>
    </border>
    <border>
      <left style="thin">
        <color indexed="57"/>
      </left>
      <right style="thin">
        <color indexed="57"/>
      </right>
      <top style="thin">
        <color indexed="57"/>
      </top>
      <bottom style="thin">
        <color indexed="57"/>
      </bottom>
      <diagonal/>
    </border>
    <border>
      <left style="thin">
        <color indexed="12"/>
      </left>
      <right style="thin">
        <color indexed="12"/>
      </right>
      <top style="thin">
        <color indexed="12"/>
      </top>
      <bottom style="thin">
        <color indexed="12"/>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8"/>
      </top>
      <bottom/>
      <diagonal/>
    </border>
    <border>
      <left/>
      <right/>
      <top/>
      <bottom style="thick">
        <color indexed="48"/>
      </bottom>
      <diagonal/>
    </border>
    <border>
      <left/>
      <right/>
      <top style="thick">
        <color indexed="48"/>
      </top>
      <bottom/>
      <diagonal/>
    </border>
    <border>
      <left/>
      <right/>
      <top style="medium">
        <color indexed="41"/>
      </top>
      <bottom style="medium">
        <color indexed="41"/>
      </bottom>
      <diagonal/>
    </border>
    <border>
      <left/>
      <right/>
      <top style="medium">
        <color indexed="41"/>
      </top>
      <bottom/>
      <diagonal/>
    </border>
    <border>
      <left/>
      <right/>
      <top style="thick">
        <color indexed="63"/>
      </top>
      <bottom/>
      <diagonal/>
    </border>
    <border>
      <left/>
      <right/>
      <top style="thin">
        <color indexed="62"/>
      </top>
      <bottom style="double">
        <color indexed="62"/>
      </bottom>
      <diagonal/>
    </border>
    <border>
      <left style="medium">
        <color theme="1" tint="0.249977111117893"/>
      </left>
      <right style="medium">
        <color theme="1" tint="0.249977111117893"/>
      </right>
      <top/>
      <bottom/>
      <diagonal/>
    </border>
    <border>
      <left style="medium">
        <color theme="1" tint="0.249977111117893"/>
      </left>
      <right style="medium">
        <color theme="1" tint="0.249977111117893"/>
      </right>
      <top/>
      <bottom style="thin">
        <color theme="1" tint="0.249977111117893"/>
      </bottom>
      <diagonal/>
    </border>
    <border>
      <left/>
      <right style="medium">
        <color indexed="64"/>
      </right>
      <top style="medium">
        <color indexed="64"/>
      </top>
      <bottom style="medium">
        <color indexed="64"/>
      </bottom>
      <diagonal/>
    </border>
    <border>
      <left/>
      <right/>
      <top style="medium">
        <color indexed="64"/>
      </top>
      <bottom/>
      <diagonal/>
    </border>
    <border>
      <left style="medium">
        <color theme="1" tint="0.249977111117893"/>
      </left>
      <right style="medium">
        <color theme="1" tint="0.249977111117893"/>
      </right>
      <top style="medium">
        <color indexed="64"/>
      </top>
      <bottom/>
      <diagonal/>
    </border>
    <border>
      <left style="medium">
        <color theme="1" tint="0.249977111117893"/>
      </left>
      <right style="medium">
        <color indexed="64"/>
      </right>
      <top style="medium">
        <color indexed="64"/>
      </top>
      <bottom style="medium">
        <color indexed="64"/>
      </bottom>
      <diagonal/>
    </border>
    <border>
      <left/>
      <right style="medium">
        <color theme="1" tint="0.249977111117893"/>
      </right>
      <top style="medium">
        <color theme="1" tint="0.249977111117893"/>
      </top>
      <bottom/>
      <diagonal/>
    </border>
    <border>
      <left/>
      <right style="medium">
        <color theme="1" tint="0.249977111117893"/>
      </right>
      <top style="thin">
        <color theme="1" tint="0.249977111117893"/>
      </top>
      <bottom style="thin">
        <color theme="1" tint="0.249977111117893"/>
      </bottom>
      <diagonal/>
    </border>
    <border>
      <left/>
      <right style="medium">
        <color theme="1" tint="0.249977111117893"/>
      </right>
      <top style="medium">
        <color theme="1" tint="0.249977111117893"/>
      </top>
      <bottom style="thin">
        <color indexed="64"/>
      </bottom>
      <diagonal/>
    </border>
    <border>
      <left/>
      <right style="medium">
        <color theme="1" tint="0.249977111117893"/>
      </right>
      <top style="thin">
        <color theme="1" tint="0.249977111117893"/>
      </top>
      <bottom style="thin">
        <color indexed="64"/>
      </bottom>
      <diagonal/>
    </border>
    <border>
      <left style="medium">
        <color auto="1"/>
      </left>
      <right style="medium">
        <color auto="1"/>
      </right>
      <top style="medium">
        <color auto="1"/>
      </top>
      <bottom style="medium">
        <color auto="1"/>
      </bottom>
      <diagonal/>
    </border>
    <border>
      <left style="medium">
        <color auto="1"/>
      </left>
      <right style="thin">
        <color auto="1"/>
      </right>
      <top style="medium">
        <color auto="1"/>
      </top>
      <bottom style="medium">
        <color auto="1"/>
      </bottom>
      <diagonal/>
    </border>
    <border>
      <left style="medium">
        <color auto="1"/>
      </left>
      <right style="medium">
        <color auto="1"/>
      </right>
      <top/>
      <bottom style="medium">
        <color auto="1"/>
      </bottom>
      <diagonal/>
    </border>
    <border>
      <left/>
      <right/>
      <top/>
      <bottom style="medium">
        <color indexed="64"/>
      </bottom>
      <diagonal/>
    </border>
    <border>
      <left/>
      <right style="medium">
        <color theme="1" tint="0.249977111117893"/>
      </right>
      <top/>
      <bottom style="medium">
        <color indexed="64"/>
      </bottom>
      <diagonal/>
    </border>
    <border>
      <left/>
      <right/>
      <top style="dashDot">
        <color theme="1" tint="0.249977111117893"/>
      </top>
      <bottom/>
      <diagonal/>
    </border>
    <border>
      <left style="hair">
        <color theme="1" tint="0.249977111117893"/>
      </left>
      <right style="hair">
        <color theme="1" tint="0.249977111117893"/>
      </right>
      <top style="hair">
        <color theme="1" tint="0.249977111117893"/>
      </top>
      <bottom style="hair">
        <color theme="1" tint="0.249977111117893"/>
      </bottom>
      <diagonal/>
    </border>
    <border>
      <left style="medium">
        <color indexed="64"/>
      </left>
      <right/>
      <top/>
      <bottom style="medium">
        <color indexed="64"/>
      </bottom>
      <diagonal/>
    </border>
    <border>
      <left/>
      <right/>
      <top style="hair">
        <color theme="1" tint="0.249977111117893"/>
      </top>
      <bottom/>
      <diagonal/>
    </border>
    <border>
      <left style="thin">
        <color auto="1"/>
      </left>
      <right style="thin">
        <color auto="1"/>
      </right>
      <top style="medium">
        <color auto="1"/>
      </top>
      <bottom style="medium">
        <color auto="1"/>
      </bottom>
      <diagonal/>
    </border>
    <border>
      <left style="thin">
        <color auto="1"/>
      </left>
      <right style="medium">
        <color indexed="64"/>
      </right>
      <top style="medium">
        <color indexed="64"/>
      </top>
      <bottom style="medium">
        <color auto="1"/>
      </bottom>
      <diagonal/>
    </border>
    <border>
      <left style="medium">
        <color indexed="64"/>
      </left>
      <right/>
      <top/>
      <bottom/>
      <diagonal/>
    </border>
    <border>
      <left/>
      <right style="medium">
        <color indexed="64"/>
      </right>
      <top/>
      <bottom style="medium">
        <color indexed="64"/>
      </bottom>
      <diagonal/>
    </border>
    <border>
      <left style="thin">
        <color auto="1"/>
      </left>
      <right/>
      <top style="medium">
        <color auto="1"/>
      </top>
      <bottom style="medium">
        <color auto="1"/>
      </bottom>
      <diagonal/>
    </border>
    <border>
      <left/>
      <right style="thin">
        <color auto="1"/>
      </right>
      <top style="medium">
        <color auto="1"/>
      </top>
      <bottom style="medium">
        <color auto="1"/>
      </bottom>
      <diagonal/>
    </border>
    <border>
      <left style="medium">
        <color indexed="64"/>
      </left>
      <right style="medium">
        <color indexed="64"/>
      </right>
      <top/>
      <bottom style="medium">
        <color indexed="64"/>
      </bottom>
      <diagonal/>
    </border>
    <border>
      <left/>
      <right/>
      <top/>
      <bottom style="medium">
        <color indexed="64"/>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style="medium">
        <color indexed="64"/>
      </bottom>
      <diagonal/>
    </border>
    <border>
      <left/>
      <right/>
      <top/>
      <bottom style="medium">
        <color indexed="64"/>
      </bottom>
      <diagonal/>
    </border>
    <border>
      <left style="medium">
        <color indexed="64"/>
      </left>
      <right style="medium">
        <color indexed="64"/>
      </right>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bottom style="medium">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top style="thin">
        <color indexed="64"/>
      </top>
      <bottom/>
      <diagonal/>
    </border>
    <border>
      <left/>
      <right style="medium">
        <color indexed="64"/>
      </right>
      <top style="thin">
        <color indexed="64"/>
      </top>
      <bottom/>
      <diagonal/>
    </border>
    <border>
      <left style="thin">
        <color indexed="64"/>
      </left>
      <right style="thin">
        <color indexed="64"/>
      </right>
      <top style="thin">
        <color indexed="64"/>
      </top>
      <bottom/>
      <diagonal/>
    </border>
    <border>
      <left/>
      <right style="thin">
        <color indexed="64"/>
      </right>
      <top/>
      <bottom style="thin">
        <color indexed="64"/>
      </bottom>
      <diagonal/>
    </border>
    <border>
      <left/>
      <right style="thin">
        <color indexed="64"/>
      </right>
      <top/>
      <bottom/>
      <diagonal/>
    </border>
    <border>
      <left/>
      <right style="thin">
        <color indexed="64"/>
      </right>
      <top style="thin">
        <color indexed="64"/>
      </top>
      <bottom/>
      <diagonal/>
    </border>
    <border>
      <left style="medium">
        <color indexed="64"/>
      </left>
      <right/>
      <top style="medium">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style="thin">
        <color indexed="64"/>
      </right>
      <top style="medium">
        <color indexed="64"/>
      </top>
      <bottom/>
      <diagonal/>
    </border>
    <border>
      <left style="medium">
        <color auto="1"/>
      </left>
      <right style="thin">
        <color auto="1"/>
      </right>
      <top/>
      <bottom/>
      <diagonal/>
    </border>
    <border>
      <left style="medium">
        <color auto="1"/>
      </left>
      <right style="thin">
        <color auto="1"/>
      </right>
      <top style="medium">
        <color auto="1"/>
      </top>
      <bottom/>
      <diagonal/>
    </border>
    <border>
      <left style="medium">
        <color indexed="64"/>
      </left>
      <right style="thin">
        <color indexed="64"/>
      </right>
      <top/>
      <bottom style="medium">
        <color indexed="64"/>
      </bottom>
      <diagonal/>
    </border>
    <border>
      <left/>
      <right style="thin">
        <color indexed="64"/>
      </right>
      <top/>
      <bottom style="medium">
        <color indexed="64"/>
      </bottom>
      <diagonal/>
    </border>
  </borders>
  <cellStyleXfs count="1308">
    <xf numFmtId="0" fontId="0" fillId="0" borderId="0"/>
    <xf numFmtId="0" fontId="1" fillId="0" borderId="0"/>
    <xf numFmtId="0" fontId="1" fillId="0" borderId="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9" fontId="1" fillId="0" borderId="0" applyFon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8" fillId="0" borderId="0" applyNumberFormat="0" applyFill="0" applyBorder="0" applyAlignment="0" applyProtection="0">
      <alignment vertical="top"/>
      <protection locked="0"/>
    </xf>
    <xf numFmtId="43" fontId="1" fillId="0" borderId="0" applyFont="0" applyFill="0" applyBorder="0" applyAlignment="0" applyProtection="0"/>
    <xf numFmtId="0" fontId="32" fillId="0" borderId="0" applyNumberFormat="0" applyFill="0" applyBorder="0" applyAlignment="0" applyProtection="0">
      <alignment vertical="top"/>
      <protection locked="0"/>
    </xf>
    <xf numFmtId="0" fontId="33" fillId="0" borderId="0"/>
    <xf numFmtId="0" fontId="34" fillId="0" borderId="0">
      <alignment vertical="top"/>
    </xf>
    <xf numFmtId="0" fontId="34" fillId="0" borderId="0">
      <alignment vertical="top"/>
    </xf>
    <xf numFmtId="0" fontId="35" fillId="34" borderId="0" applyNumberFormat="0" applyBorder="0" applyAlignment="0" applyProtection="0"/>
    <xf numFmtId="0" fontId="36" fillId="34" borderId="0" applyNumberFormat="0" applyBorder="0" applyAlignment="0" applyProtection="0"/>
    <xf numFmtId="0" fontId="36" fillId="34" borderId="0" applyNumberFormat="0" applyBorder="0" applyAlignment="0" applyProtection="0"/>
    <xf numFmtId="0" fontId="37" fillId="10" borderId="0" applyNumberFormat="0" applyBorder="0" applyAlignment="0" applyProtection="0"/>
    <xf numFmtId="0" fontId="35" fillId="34" borderId="0" applyNumberFormat="0" applyBorder="0" applyAlignment="0" applyProtection="0"/>
    <xf numFmtId="0" fontId="36" fillId="34" borderId="0" applyNumberFormat="0" applyBorder="0" applyAlignment="0" applyProtection="0"/>
    <xf numFmtId="0" fontId="1" fillId="10" borderId="0" applyNumberFormat="0" applyBorder="0" applyAlignment="0" applyProtection="0"/>
    <xf numFmtId="0" fontId="1" fillId="10" borderId="0" applyNumberFormat="0" applyBorder="0" applyAlignment="0" applyProtection="0"/>
    <xf numFmtId="0" fontId="36" fillId="34" borderId="0" applyNumberFormat="0" applyBorder="0" applyAlignment="0" applyProtection="0"/>
    <xf numFmtId="0" fontId="36" fillId="34" borderId="0" applyNumberFormat="0" applyBorder="0" applyAlignment="0" applyProtection="0"/>
    <xf numFmtId="0" fontId="36" fillId="34" borderId="0" applyNumberFormat="0" applyBorder="0" applyAlignment="0" applyProtection="0"/>
    <xf numFmtId="0" fontId="36" fillId="34" borderId="0" applyNumberFormat="0" applyBorder="0" applyAlignment="0" applyProtection="0"/>
    <xf numFmtId="0" fontId="36" fillId="34" borderId="0" applyNumberFormat="0" applyBorder="0" applyAlignment="0" applyProtection="0"/>
    <xf numFmtId="0" fontId="35" fillId="35" borderId="0" applyNumberFormat="0" applyBorder="0" applyAlignment="0" applyProtection="0"/>
    <xf numFmtId="0" fontId="36" fillId="35" borderId="0" applyNumberFormat="0" applyBorder="0" applyAlignment="0" applyProtection="0"/>
    <xf numFmtId="0" fontId="36" fillId="35" borderId="0" applyNumberFormat="0" applyBorder="0" applyAlignment="0" applyProtection="0"/>
    <xf numFmtId="0" fontId="37" fillId="14" borderId="0" applyNumberFormat="0" applyBorder="0" applyAlignment="0" applyProtection="0"/>
    <xf numFmtId="0" fontId="35" fillId="35" borderId="0" applyNumberFormat="0" applyBorder="0" applyAlignment="0" applyProtection="0"/>
    <xf numFmtId="0" fontId="36" fillId="35" borderId="0" applyNumberFormat="0" applyBorder="0" applyAlignment="0" applyProtection="0"/>
    <xf numFmtId="0" fontId="1" fillId="14" borderId="0" applyNumberFormat="0" applyBorder="0" applyAlignment="0" applyProtection="0"/>
    <xf numFmtId="0" fontId="1" fillId="14" borderId="0" applyNumberFormat="0" applyBorder="0" applyAlignment="0" applyProtection="0"/>
    <xf numFmtId="0" fontId="36" fillId="35" borderId="0" applyNumberFormat="0" applyBorder="0" applyAlignment="0" applyProtection="0"/>
    <xf numFmtId="0" fontId="36" fillId="35" borderId="0" applyNumberFormat="0" applyBorder="0" applyAlignment="0" applyProtection="0"/>
    <xf numFmtId="0" fontId="36" fillId="35" borderId="0" applyNumberFormat="0" applyBorder="0" applyAlignment="0" applyProtection="0"/>
    <xf numFmtId="0" fontId="36" fillId="35" borderId="0" applyNumberFormat="0" applyBorder="0" applyAlignment="0" applyProtection="0"/>
    <xf numFmtId="0" fontId="36" fillId="35" borderId="0" applyNumberFormat="0" applyBorder="0" applyAlignment="0" applyProtection="0"/>
    <xf numFmtId="0" fontId="35" fillId="36" borderId="0" applyNumberFormat="0" applyBorder="0" applyAlignment="0" applyProtection="0"/>
    <xf numFmtId="0" fontId="36" fillId="36" borderId="0" applyNumberFormat="0" applyBorder="0" applyAlignment="0" applyProtection="0"/>
    <xf numFmtId="0" fontId="36" fillId="36" borderId="0" applyNumberFormat="0" applyBorder="0" applyAlignment="0" applyProtection="0"/>
    <xf numFmtId="0" fontId="37" fillId="18" borderId="0" applyNumberFormat="0" applyBorder="0" applyAlignment="0" applyProtection="0"/>
    <xf numFmtId="0" fontId="35" fillId="36" borderId="0" applyNumberFormat="0" applyBorder="0" applyAlignment="0" applyProtection="0"/>
    <xf numFmtId="0" fontId="36" fillId="36" borderId="0" applyNumberFormat="0" applyBorder="0" applyAlignment="0" applyProtection="0"/>
    <xf numFmtId="0" fontId="1" fillId="18" borderId="0" applyNumberFormat="0" applyBorder="0" applyAlignment="0" applyProtection="0"/>
    <xf numFmtId="0" fontId="1" fillId="18" borderId="0" applyNumberFormat="0" applyBorder="0" applyAlignment="0" applyProtection="0"/>
    <xf numFmtId="0" fontId="36" fillId="36" borderId="0" applyNumberFormat="0" applyBorder="0" applyAlignment="0" applyProtection="0"/>
    <xf numFmtId="0" fontId="36" fillId="36" borderId="0" applyNumberFormat="0" applyBorder="0" applyAlignment="0" applyProtection="0"/>
    <xf numFmtId="0" fontId="36" fillId="36" borderId="0" applyNumberFormat="0" applyBorder="0" applyAlignment="0" applyProtection="0"/>
    <xf numFmtId="0" fontId="36" fillId="36" borderId="0" applyNumberFormat="0" applyBorder="0" applyAlignment="0" applyProtection="0"/>
    <xf numFmtId="0" fontId="36" fillId="36" borderId="0" applyNumberFormat="0" applyBorder="0" applyAlignment="0" applyProtection="0"/>
    <xf numFmtId="0" fontId="35" fillId="37" borderId="0" applyNumberFormat="0" applyBorder="0" applyAlignment="0" applyProtection="0"/>
    <xf numFmtId="0" fontId="36" fillId="37" borderId="0" applyNumberFormat="0" applyBorder="0" applyAlignment="0" applyProtection="0"/>
    <xf numFmtId="0" fontId="36" fillId="37" borderId="0" applyNumberFormat="0" applyBorder="0" applyAlignment="0" applyProtection="0"/>
    <xf numFmtId="0" fontId="37" fillId="22" borderId="0" applyNumberFormat="0" applyBorder="0" applyAlignment="0" applyProtection="0"/>
    <xf numFmtId="0" fontId="35" fillId="37" borderId="0" applyNumberFormat="0" applyBorder="0" applyAlignment="0" applyProtection="0"/>
    <xf numFmtId="0" fontId="36" fillId="37" borderId="0" applyNumberFormat="0" applyBorder="0" applyAlignment="0" applyProtection="0"/>
    <xf numFmtId="0" fontId="1" fillId="22" borderId="0" applyNumberFormat="0" applyBorder="0" applyAlignment="0" applyProtection="0"/>
    <xf numFmtId="0" fontId="1" fillId="22" borderId="0" applyNumberFormat="0" applyBorder="0" applyAlignment="0" applyProtection="0"/>
    <xf numFmtId="0" fontId="36" fillId="37" borderId="0" applyNumberFormat="0" applyBorder="0" applyAlignment="0" applyProtection="0"/>
    <xf numFmtId="0" fontId="36" fillId="37" borderId="0" applyNumberFormat="0" applyBorder="0" applyAlignment="0" applyProtection="0"/>
    <xf numFmtId="0" fontId="36" fillId="37" borderId="0" applyNumberFormat="0" applyBorder="0" applyAlignment="0" applyProtection="0"/>
    <xf numFmtId="0" fontId="36" fillId="37" borderId="0" applyNumberFormat="0" applyBorder="0" applyAlignment="0" applyProtection="0"/>
    <xf numFmtId="0" fontId="36" fillId="37" borderId="0" applyNumberFormat="0" applyBorder="0" applyAlignment="0" applyProtection="0"/>
    <xf numFmtId="0" fontId="35" fillId="38" borderId="0" applyNumberFormat="0" applyBorder="0" applyAlignment="0" applyProtection="0"/>
    <xf numFmtId="0" fontId="36" fillId="38" borderId="0" applyNumberFormat="0" applyBorder="0" applyAlignment="0" applyProtection="0"/>
    <xf numFmtId="0" fontId="36" fillId="38" borderId="0" applyNumberFormat="0" applyBorder="0" applyAlignment="0" applyProtection="0"/>
    <xf numFmtId="0" fontId="37" fillId="26" borderId="0" applyNumberFormat="0" applyBorder="0" applyAlignment="0" applyProtection="0"/>
    <xf numFmtId="0" fontId="35" fillId="38" borderId="0" applyNumberFormat="0" applyBorder="0" applyAlignment="0" applyProtection="0"/>
    <xf numFmtId="0" fontId="36" fillId="38" borderId="0" applyNumberFormat="0" applyBorder="0" applyAlignment="0" applyProtection="0"/>
    <xf numFmtId="0" fontId="1" fillId="26" borderId="0" applyNumberFormat="0" applyBorder="0" applyAlignment="0" applyProtection="0"/>
    <xf numFmtId="0" fontId="1" fillId="26" borderId="0" applyNumberFormat="0" applyBorder="0" applyAlignment="0" applyProtection="0"/>
    <xf numFmtId="0" fontId="36" fillId="38" borderId="0" applyNumberFormat="0" applyBorder="0" applyAlignment="0" applyProtection="0"/>
    <xf numFmtId="0" fontId="36" fillId="38" borderId="0" applyNumberFormat="0" applyBorder="0" applyAlignment="0" applyProtection="0"/>
    <xf numFmtId="0" fontId="36" fillId="38" borderId="0" applyNumberFormat="0" applyBorder="0" applyAlignment="0" applyProtection="0"/>
    <xf numFmtId="0" fontId="36" fillId="38" borderId="0" applyNumberFormat="0" applyBorder="0" applyAlignment="0" applyProtection="0"/>
    <xf numFmtId="0" fontId="36" fillId="38" borderId="0" applyNumberFormat="0" applyBorder="0" applyAlignment="0" applyProtection="0"/>
    <xf numFmtId="0" fontId="35" fillId="39" borderId="0" applyNumberFormat="0" applyBorder="0" applyAlignment="0" applyProtection="0"/>
    <xf numFmtId="0" fontId="36" fillId="39" borderId="0" applyNumberFormat="0" applyBorder="0" applyAlignment="0" applyProtection="0"/>
    <xf numFmtId="0" fontId="36" fillId="39" borderId="0" applyNumberFormat="0" applyBorder="0" applyAlignment="0" applyProtection="0"/>
    <xf numFmtId="0" fontId="37" fillId="30" borderId="0" applyNumberFormat="0" applyBorder="0" applyAlignment="0" applyProtection="0"/>
    <xf numFmtId="0" fontId="35" fillId="39" borderId="0" applyNumberFormat="0" applyBorder="0" applyAlignment="0" applyProtection="0"/>
    <xf numFmtId="0" fontId="36" fillId="39" borderId="0" applyNumberFormat="0" applyBorder="0" applyAlignment="0" applyProtection="0"/>
    <xf numFmtId="0" fontId="1" fillId="30" borderId="0" applyNumberFormat="0" applyBorder="0" applyAlignment="0" applyProtection="0"/>
    <xf numFmtId="0" fontId="1" fillId="30" borderId="0" applyNumberFormat="0" applyBorder="0" applyAlignment="0" applyProtection="0"/>
    <xf numFmtId="0" fontId="36" fillId="39" borderId="0" applyNumberFormat="0" applyBorder="0" applyAlignment="0" applyProtection="0"/>
    <xf numFmtId="0" fontId="36" fillId="39" borderId="0" applyNumberFormat="0" applyBorder="0" applyAlignment="0" applyProtection="0"/>
    <xf numFmtId="0" fontId="36" fillId="39" borderId="0" applyNumberFormat="0" applyBorder="0" applyAlignment="0" applyProtection="0"/>
    <xf numFmtId="0" fontId="36" fillId="39" borderId="0" applyNumberFormat="0" applyBorder="0" applyAlignment="0" applyProtection="0"/>
    <xf numFmtId="0" fontId="36" fillId="39" borderId="0" applyNumberFormat="0" applyBorder="0" applyAlignment="0" applyProtection="0"/>
    <xf numFmtId="0" fontId="36" fillId="34" borderId="0" applyNumberFormat="0" applyBorder="0" applyAlignment="0" applyProtection="0"/>
    <xf numFmtId="0" fontId="36" fillId="35" borderId="0" applyNumberFormat="0" applyBorder="0" applyAlignment="0" applyProtection="0"/>
    <xf numFmtId="0" fontId="36" fillId="36" borderId="0" applyNumberFormat="0" applyBorder="0" applyAlignment="0" applyProtection="0"/>
    <xf numFmtId="0" fontId="36" fillId="37" borderId="0" applyNumberFormat="0" applyBorder="0" applyAlignment="0" applyProtection="0"/>
    <xf numFmtId="0" fontId="36" fillId="38" borderId="0" applyNumberFormat="0" applyBorder="0" applyAlignment="0" applyProtection="0"/>
    <xf numFmtId="0" fontId="36" fillId="39" borderId="0" applyNumberFormat="0" applyBorder="0" applyAlignment="0" applyProtection="0"/>
    <xf numFmtId="0" fontId="35" fillId="40" borderId="0" applyNumberFormat="0" applyBorder="0" applyAlignment="0" applyProtection="0"/>
    <xf numFmtId="0" fontId="36" fillId="40" borderId="0" applyNumberFormat="0" applyBorder="0" applyAlignment="0" applyProtection="0"/>
    <xf numFmtId="0" fontId="36" fillId="40" borderId="0" applyNumberFormat="0" applyBorder="0" applyAlignment="0" applyProtection="0"/>
    <xf numFmtId="0" fontId="37" fillId="11" borderId="0" applyNumberFormat="0" applyBorder="0" applyAlignment="0" applyProtection="0"/>
    <xf numFmtId="0" fontId="35" fillId="40" borderId="0" applyNumberFormat="0" applyBorder="0" applyAlignment="0" applyProtection="0"/>
    <xf numFmtId="0" fontId="36" fillId="40" borderId="0" applyNumberFormat="0" applyBorder="0" applyAlignment="0" applyProtection="0"/>
    <xf numFmtId="0" fontId="1" fillId="11" borderId="0" applyNumberFormat="0" applyBorder="0" applyAlignment="0" applyProtection="0"/>
    <xf numFmtId="0" fontId="1" fillId="11" borderId="0" applyNumberFormat="0" applyBorder="0" applyAlignment="0" applyProtection="0"/>
    <xf numFmtId="0" fontId="36" fillId="40" borderId="0" applyNumberFormat="0" applyBorder="0" applyAlignment="0" applyProtection="0"/>
    <xf numFmtId="0" fontId="36" fillId="40" borderId="0" applyNumberFormat="0" applyBorder="0" applyAlignment="0" applyProtection="0"/>
    <xf numFmtId="0" fontId="36" fillId="40" borderId="0" applyNumberFormat="0" applyBorder="0" applyAlignment="0" applyProtection="0"/>
    <xf numFmtId="0" fontId="36" fillId="40" borderId="0" applyNumberFormat="0" applyBorder="0" applyAlignment="0" applyProtection="0"/>
    <xf numFmtId="0" fontId="36" fillId="40" borderId="0" applyNumberFormat="0" applyBorder="0" applyAlignment="0" applyProtection="0"/>
    <xf numFmtId="0" fontId="35" fillId="41" borderId="0" applyNumberFormat="0" applyBorder="0" applyAlignment="0" applyProtection="0"/>
    <xf numFmtId="0" fontId="36" fillId="41" borderId="0" applyNumberFormat="0" applyBorder="0" applyAlignment="0" applyProtection="0"/>
    <xf numFmtId="0" fontId="36" fillId="41" borderId="0" applyNumberFormat="0" applyBorder="0" applyAlignment="0" applyProtection="0"/>
    <xf numFmtId="0" fontId="37" fillId="15" borderId="0" applyNumberFormat="0" applyBorder="0" applyAlignment="0" applyProtection="0"/>
    <xf numFmtId="0" fontId="35" fillId="41" borderId="0" applyNumberFormat="0" applyBorder="0" applyAlignment="0" applyProtection="0"/>
    <xf numFmtId="0" fontId="36" fillId="41" borderId="0" applyNumberFormat="0" applyBorder="0" applyAlignment="0" applyProtection="0"/>
    <xf numFmtId="0" fontId="1" fillId="15" borderId="0" applyNumberFormat="0" applyBorder="0" applyAlignment="0" applyProtection="0"/>
    <xf numFmtId="0" fontId="1" fillId="15" borderId="0" applyNumberFormat="0" applyBorder="0" applyAlignment="0" applyProtection="0"/>
    <xf numFmtId="0" fontId="36" fillId="41" borderId="0" applyNumberFormat="0" applyBorder="0" applyAlignment="0" applyProtection="0"/>
    <xf numFmtId="0" fontId="36" fillId="41" borderId="0" applyNumberFormat="0" applyBorder="0" applyAlignment="0" applyProtection="0"/>
    <xf numFmtId="0" fontId="36" fillId="41" borderId="0" applyNumberFormat="0" applyBorder="0" applyAlignment="0" applyProtection="0"/>
    <xf numFmtId="0" fontId="36" fillId="41" borderId="0" applyNumberFormat="0" applyBorder="0" applyAlignment="0" applyProtection="0"/>
    <xf numFmtId="0" fontId="36" fillId="41" borderId="0" applyNumberFormat="0" applyBorder="0" applyAlignment="0" applyProtection="0"/>
    <xf numFmtId="0" fontId="35" fillId="42" borderId="0" applyNumberFormat="0" applyBorder="0" applyAlignment="0" applyProtection="0"/>
    <xf numFmtId="0" fontId="36" fillId="42" borderId="0" applyNumberFormat="0" applyBorder="0" applyAlignment="0" applyProtection="0"/>
    <xf numFmtId="0" fontId="36" fillId="42" borderId="0" applyNumberFormat="0" applyBorder="0" applyAlignment="0" applyProtection="0"/>
    <xf numFmtId="0" fontId="37" fillId="19" borderId="0" applyNumberFormat="0" applyBorder="0" applyAlignment="0" applyProtection="0"/>
    <xf numFmtId="0" fontId="35" fillId="42" borderId="0" applyNumberFormat="0" applyBorder="0" applyAlignment="0" applyProtection="0"/>
    <xf numFmtId="0" fontId="36" fillId="42" borderId="0" applyNumberFormat="0" applyBorder="0" applyAlignment="0" applyProtection="0"/>
    <xf numFmtId="0" fontId="1" fillId="19" borderId="0" applyNumberFormat="0" applyBorder="0" applyAlignment="0" applyProtection="0"/>
    <xf numFmtId="0" fontId="1" fillId="19" borderId="0" applyNumberFormat="0" applyBorder="0" applyAlignment="0" applyProtection="0"/>
    <xf numFmtId="0" fontId="36" fillId="42" borderId="0" applyNumberFormat="0" applyBorder="0" applyAlignment="0" applyProtection="0"/>
    <xf numFmtId="0" fontId="36" fillId="42" borderId="0" applyNumberFormat="0" applyBorder="0" applyAlignment="0" applyProtection="0"/>
    <xf numFmtId="0" fontId="36" fillId="42" borderId="0" applyNumberFormat="0" applyBorder="0" applyAlignment="0" applyProtection="0"/>
    <xf numFmtId="0" fontId="36" fillId="42" borderId="0" applyNumberFormat="0" applyBorder="0" applyAlignment="0" applyProtection="0"/>
    <xf numFmtId="0" fontId="36" fillId="42" borderId="0" applyNumberFormat="0" applyBorder="0" applyAlignment="0" applyProtection="0"/>
    <xf numFmtId="0" fontId="35" fillId="37" borderId="0" applyNumberFormat="0" applyBorder="0" applyAlignment="0" applyProtection="0"/>
    <xf numFmtId="0" fontId="36" fillId="37" borderId="0" applyNumberFormat="0" applyBorder="0" applyAlignment="0" applyProtection="0"/>
    <xf numFmtId="0" fontId="36" fillId="37" borderId="0" applyNumberFormat="0" applyBorder="0" applyAlignment="0" applyProtection="0"/>
    <xf numFmtId="0" fontId="37" fillId="23" borderId="0" applyNumberFormat="0" applyBorder="0" applyAlignment="0" applyProtection="0"/>
    <xf numFmtId="0" fontId="35" fillId="37" borderId="0" applyNumberFormat="0" applyBorder="0" applyAlignment="0" applyProtection="0"/>
    <xf numFmtId="0" fontId="36" fillId="37" borderId="0" applyNumberFormat="0" applyBorder="0" applyAlignment="0" applyProtection="0"/>
    <xf numFmtId="0" fontId="1" fillId="23" borderId="0" applyNumberFormat="0" applyBorder="0" applyAlignment="0" applyProtection="0"/>
    <xf numFmtId="0" fontId="1" fillId="23" borderId="0" applyNumberFormat="0" applyBorder="0" applyAlignment="0" applyProtection="0"/>
    <xf numFmtId="0" fontId="36" fillId="37" borderId="0" applyNumberFormat="0" applyBorder="0" applyAlignment="0" applyProtection="0"/>
    <xf numFmtId="0" fontId="36" fillId="37" borderId="0" applyNumberFormat="0" applyBorder="0" applyAlignment="0" applyProtection="0"/>
    <xf numFmtId="0" fontId="36" fillId="37" borderId="0" applyNumberFormat="0" applyBorder="0" applyAlignment="0" applyProtection="0"/>
    <xf numFmtId="0" fontId="36" fillId="37" borderId="0" applyNumberFormat="0" applyBorder="0" applyAlignment="0" applyProtection="0"/>
    <xf numFmtId="0" fontId="36" fillId="37" borderId="0" applyNumberFormat="0" applyBorder="0" applyAlignment="0" applyProtection="0"/>
    <xf numFmtId="0" fontId="35" fillId="40" borderId="0" applyNumberFormat="0" applyBorder="0" applyAlignment="0" applyProtection="0"/>
    <xf numFmtId="0" fontId="36" fillId="40" borderId="0" applyNumberFormat="0" applyBorder="0" applyAlignment="0" applyProtection="0"/>
    <xf numFmtId="0" fontId="36" fillId="40" borderId="0" applyNumberFormat="0" applyBorder="0" applyAlignment="0" applyProtection="0"/>
    <xf numFmtId="0" fontId="37" fillId="27" borderId="0" applyNumberFormat="0" applyBorder="0" applyAlignment="0" applyProtection="0"/>
    <xf numFmtId="0" fontId="35" fillId="40" borderId="0" applyNumberFormat="0" applyBorder="0" applyAlignment="0" applyProtection="0"/>
    <xf numFmtId="0" fontId="36" fillId="40" borderId="0" applyNumberFormat="0" applyBorder="0" applyAlignment="0" applyProtection="0"/>
    <xf numFmtId="0" fontId="1" fillId="27" borderId="0" applyNumberFormat="0" applyBorder="0" applyAlignment="0" applyProtection="0"/>
    <xf numFmtId="0" fontId="1" fillId="27" borderId="0" applyNumberFormat="0" applyBorder="0" applyAlignment="0" applyProtection="0"/>
    <xf numFmtId="0" fontId="36" fillId="40" borderId="0" applyNumberFormat="0" applyBorder="0" applyAlignment="0" applyProtection="0"/>
    <xf numFmtId="0" fontId="36" fillId="40" borderId="0" applyNumberFormat="0" applyBorder="0" applyAlignment="0" applyProtection="0"/>
    <xf numFmtId="0" fontId="36" fillId="40" borderId="0" applyNumberFormat="0" applyBorder="0" applyAlignment="0" applyProtection="0"/>
    <xf numFmtId="0" fontId="36" fillId="40" borderId="0" applyNumberFormat="0" applyBorder="0" applyAlignment="0" applyProtection="0"/>
    <xf numFmtId="0" fontId="36" fillId="40" borderId="0" applyNumberFormat="0" applyBorder="0" applyAlignment="0" applyProtection="0"/>
    <xf numFmtId="0" fontId="35" fillId="43" borderId="0" applyNumberFormat="0" applyBorder="0" applyAlignment="0" applyProtection="0"/>
    <xf numFmtId="0" fontId="36" fillId="43" borderId="0" applyNumberFormat="0" applyBorder="0" applyAlignment="0" applyProtection="0"/>
    <xf numFmtId="0" fontId="36" fillId="43" borderId="0" applyNumberFormat="0" applyBorder="0" applyAlignment="0" applyProtection="0"/>
    <xf numFmtId="0" fontId="37" fillId="31" borderId="0" applyNumberFormat="0" applyBorder="0" applyAlignment="0" applyProtection="0"/>
    <xf numFmtId="0" fontId="35" fillId="43" borderId="0" applyNumberFormat="0" applyBorder="0" applyAlignment="0" applyProtection="0"/>
    <xf numFmtId="0" fontId="36" fillId="43" borderId="0" applyNumberFormat="0" applyBorder="0" applyAlignment="0" applyProtection="0"/>
    <xf numFmtId="0" fontId="1" fillId="31" borderId="0" applyNumberFormat="0" applyBorder="0" applyAlignment="0" applyProtection="0"/>
    <xf numFmtId="0" fontId="1" fillId="31" borderId="0" applyNumberFormat="0" applyBorder="0" applyAlignment="0" applyProtection="0"/>
    <xf numFmtId="0" fontId="36" fillId="43" borderId="0" applyNumberFormat="0" applyBorder="0" applyAlignment="0" applyProtection="0"/>
    <xf numFmtId="0" fontId="36" fillId="43" borderId="0" applyNumberFormat="0" applyBorder="0" applyAlignment="0" applyProtection="0"/>
    <xf numFmtId="0" fontId="36" fillId="43" borderId="0" applyNumberFormat="0" applyBorder="0" applyAlignment="0" applyProtection="0"/>
    <xf numFmtId="0" fontId="36" fillId="43" borderId="0" applyNumberFormat="0" applyBorder="0" applyAlignment="0" applyProtection="0"/>
    <xf numFmtId="0" fontId="36" fillId="43" borderId="0" applyNumberFormat="0" applyBorder="0" applyAlignment="0" applyProtection="0"/>
    <xf numFmtId="0" fontId="36" fillId="40" borderId="0" applyNumberFormat="0" applyBorder="0" applyAlignment="0" applyProtection="0"/>
    <xf numFmtId="0" fontId="36" fillId="41" borderId="0" applyNumberFormat="0" applyBorder="0" applyAlignment="0" applyProtection="0"/>
    <xf numFmtId="0" fontId="36" fillId="42" borderId="0" applyNumberFormat="0" applyBorder="0" applyAlignment="0" applyProtection="0"/>
    <xf numFmtId="0" fontId="36" fillId="37" borderId="0" applyNumberFormat="0" applyBorder="0" applyAlignment="0" applyProtection="0"/>
    <xf numFmtId="0" fontId="36" fillId="40" borderId="0" applyNumberFormat="0" applyBorder="0" applyAlignment="0" applyProtection="0"/>
    <xf numFmtId="0" fontId="36" fillId="43" borderId="0" applyNumberFormat="0" applyBorder="0" applyAlignment="0" applyProtection="0"/>
    <xf numFmtId="0" fontId="38" fillId="44" borderId="0" applyNumberFormat="0" applyBorder="0" applyAlignment="0" applyProtection="0"/>
    <xf numFmtId="0" fontId="39" fillId="44" borderId="0" applyNumberFormat="0" applyBorder="0" applyAlignment="0" applyProtection="0"/>
    <xf numFmtId="0" fontId="39" fillId="44" borderId="0" applyNumberFormat="0" applyBorder="0" applyAlignment="0" applyProtection="0"/>
    <xf numFmtId="0" fontId="40" fillId="12" borderId="0" applyNumberFormat="0" applyBorder="0" applyAlignment="0" applyProtection="0"/>
    <xf numFmtId="0" fontId="38" fillId="44" borderId="0" applyNumberFormat="0" applyBorder="0" applyAlignment="0" applyProtection="0"/>
    <xf numFmtId="0" fontId="39" fillId="44" borderId="0" applyNumberFormat="0" applyBorder="0" applyAlignment="0" applyProtection="0"/>
    <xf numFmtId="0" fontId="28" fillId="12" borderId="0" applyNumberFormat="0" applyBorder="0" applyAlignment="0" applyProtection="0"/>
    <xf numFmtId="0" fontId="39" fillId="44" borderId="0" applyNumberFormat="0" applyBorder="0" applyAlignment="0" applyProtection="0"/>
    <xf numFmtId="0" fontId="39" fillId="44" borderId="0" applyNumberFormat="0" applyBorder="0" applyAlignment="0" applyProtection="0"/>
    <xf numFmtId="0" fontId="39" fillId="44" borderId="0" applyNumberFormat="0" applyBorder="0" applyAlignment="0" applyProtection="0"/>
    <xf numFmtId="0" fontId="39" fillId="44" borderId="0" applyNumberFormat="0" applyBorder="0" applyAlignment="0" applyProtection="0"/>
    <xf numFmtId="0" fontId="39" fillId="44" borderId="0" applyNumberFormat="0" applyBorder="0" applyAlignment="0" applyProtection="0"/>
    <xf numFmtId="0" fontId="38" fillId="41" borderId="0" applyNumberFormat="0" applyBorder="0" applyAlignment="0" applyProtection="0"/>
    <xf numFmtId="0" fontId="39" fillId="41" borderId="0" applyNumberFormat="0" applyBorder="0" applyAlignment="0" applyProtection="0"/>
    <xf numFmtId="0" fontId="39" fillId="41" borderId="0" applyNumberFormat="0" applyBorder="0" applyAlignment="0" applyProtection="0"/>
    <xf numFmtId="0" fontId="40" fillId="16" borderId="0" applyNumberFormat="0" applyBorder="0" applyAlignment="0" applyProtection="0"/>
    <xf numFmtId="0" fontId="38" fillId="41" borderId="0" applyNumberFormat="0" applyBorder="0" applyAlignment="0" applyProtection="0"/>
    <xf numFmtId="0" fontId="39" fillId="41" borderId="0" applyNumberFormat="0" applyBorder="0" applyAlignment="0" applyProtection="0"/>
    <xf numFmtId="0" fontId="28" fillId="16" borderId="0" applyNumberFormat="0" applyBorder="0" applyAlignment="0" applyProtection="0"/>
    <xf numFmtId="0" fontId="39" fillId="41" borderId="0" applyNumberFormat="0" applyBorder="0" applyAlignment="0" applyProtection="0"/>
    <xf numFmtId="0" fontId="39" fillId="41" borderId="0" applyNumberFormat="0" applyBorder="0" applyAlignment="0" applyProtection="0"/>
    <xf numFmtId="0" fontId="39" fillId="41" borderId="0" applyNumberFormat="0" applyBorder="0" applyAlignment="0" applyProtection="0"/>
    <xf numFmtId="0" fontId="39" fillId="41" borderId="0" applyNumberFormat="0" applyBorder="0" applyAlignment="0" applyProtection="0"/>
    <xf numFmtId="0" fontId="39" fillId="41" borderId="0" applyNumberFormat="0" applyBorder="0" applyAlignment="0" applyProtection="0"/>
    <xf numFmtId="0" fontId="38" fillId="42" borderId="0" applyNumberFormat="0" applyBorder="0" applyAlignment="0" applyProtection="0"/>
    <xf numFmtId="0" fontId="39" fillId="42" borderId="0" applyNumberFormat="0" applyBorder="0" applyAlignment="0" applyProtection="0"/>
    <xf numFmtId="0" fontId="39" fillId="42" borderId="0" applyNumberFormat="0" applyBorder="0" applyAlignment="0" applyProtection="0"/>
    <xf numFmtId="0" fontId="40" fillId="20" borderId="0" applyNumberFormat="0" applyBorder="0" applyAlignment="0" applyProtection="0"/>
    <xf numFmtId="0" fontId="38" fillId="42" borderId="0" applyNumberFormat="0" applyBorder="0" applyAlignment="0" applyProtection="0"/>
    <xf numFmtId="0" fontId="39" fillId="42" borderId="0" applyNumberFormat="0" applyBorder="0" applyAlignment="0" applyProtection="0"/>
    <xf numFmtId="0" fontId="28" fillId="20" borderId="0" applyNumberFormat="0" applyBorder="0" applyAlignment="0" applyProtection="0"/>
    <xf numFmtId="0" fontId="39" fillId="42" borderId="0" applyNumberFormat="0" applyBorder="0" applyAlignment="0" applyProtection="0"/>
    <xf numFmtId="0" fontId="39" fillId="42" borderId="0" applyNumberFormat="0" applyBorder="0" applyAlignment="0" applyProtection="0"/>
    <xf numFmtId="0" fontId="39" fillId="42" borderId="0" applyNumberFormat="0" applyBorder="0" applyAlignment="0" applyProtection="0"/>
    <xf numFmtId="0" fontId="39" fillId="42" borderId="0" applyNumberFormat="0" applyBorder="0" applyAlignment="0" applyProtection="0"/>
    <xf numFmtId="0" fontId="39" fillId="42" borderId="0" applyNumberFormat="0" applyBorder="0" applyAlignment="0" applyProtection="0"/>
    <xf numFmtId="0" fontId="38" fillId="45" borderId="0" applyNumberFormat="0" applyBorder="0" applyAlignment="0" applyProtection="0"/>
    <xf numFmtId="0" fontId="39" fillId="45" borderId="0" applyNumberFormat="0" applyBorder="0" applyAlignment="0" applyProtection="0"/>
    <xf numFmtId="0" fontId="39" fillId="45" borderId="0" applyNumberFormat="0" applyBorder="0" applyAlignment="0" applyProtection="0"/>
    <xf numFmtId="0" fontId="40" fillId="24" borderId="0" applyNumberFormat="0" applyBorder="0" applyAlignment="0" applyProtection="0"/>
    <xf numFmtId="0" fontId="38" fillId="45" borderId="0" applyNumberFormat="0" applyBorder="0" applyAlignment="0" applyProtection="0"/>
    <xf numFmtId="0" fontId="39" fillId="45" borderId="0" applyNumberFormat="0" applyBorder="0" applyAlignment="0" applyProtection="0"/>
    <xf numFmtId="0" fontId="28" fillId="24" borderId="0" applyNumberFormat="0" applyBorder="0" applyAlignment="0" applyProtection="0"/>
    <xf numFmtId="0" fontId="39" fillId="45" borderId="0" applyNumberFormat="0" applyBorder="0" applyAlignment="0" applyProtection="0"/>
    <xf numFmtId="0" fontId="39" fillId="45" borderId="0" applyNumberFormat="0" applyBorder="0" applyAlignment="0" applyProtection="0"/>
    <xf numFmtId="0" fontId="39" fillId="45" borderId="0" applyNumberFormat="0" applyBorder="0" applyAlignment="0" applyProtection="0"/>
    <xf numFmtId="0" fontId="39" fillId="45" borderId="0" applyNumberFormat="0" applyBorder="0" applyAlignment="0" applyProtection="0"/>
    <xf numFmtId="0" fontId="39" fillId="45" borderId="0" applyNumberFormat="0" applyBorder="0" applyAlignment="0" applyProtection="0"/>
    <xf numFmtId="0" fontId="38" fillId="46" borderId="0" applyNumberFormat="0" applyBorder="0" applyAlignment="0" applyProtection="0"/>
    <xf numFmtId="0" fontId="39" fillId="46" borderId="0" applyNumberFormat="0" applyBorder="0" applyAlignment="0" applyProtection="0"/>
    <xf numFmtId="0" fontId="39" fillId="46" borderId="0" applyNumberFormat="0" applyBorder="0" applyAlignment="0" applyProtection="0"/>
    <xf numFmtId="0" fontId="40" fillId="28" borderId="0" applyNumberFormat="0" applyBorder="0" applyAlignment="0" applyProtection="0"/>
    <xf numFmtId="0" fontId="38" fillId="46" borderId="0" applyNumberFormat="0" applyBorder="0" applyAlignment="0" applyProtection="0"/>
    <xf numFmtId="0" fontId="39" fillId="46" borderId="0" applyNumberFormat="0" applyBorder="0" applyAlignment="0" applyProtection="0"/>
    <xf numFmtId="0" fontId="28" fillId="28" borderId="0" applyNumberFormat="0" applyBorder="0" applyAlignment="0" applyProtection="0"/>
    <xf numFmtId="0" fontId="39" fillId="46" borderId="0" applyNumberFormat="0" applyBorder="0" applyAlignment="0" applyProtection="0"/>
    <xf numFmtId="0" fontId="39" fillId="46" borderId="0" applyNumberFormat="0" applyBorder="0" applyAlignment="0" applyProtection="0"/>
    <xf numFmtId="0" fontId="39" fillId="46" borderId="0" applyNumberFormat="0" applyBorder="0" applyAlignment="0" applyProtection="0"/>
    <xf numFmtId="0" fontId="39" fillId="46" borderId="0" applyNumberFormat="0" applyBorder="0" applyAlignment="0" applyProtection="0"/>
    <xf numFmtId="0" fontId="39" fillId="46" borderId="0" applyNumberFormat="0" applyBorder="0" applyAlignment="0" applyProtection="0"/>
    <xf numFmtId="0" fontId="38" fillId="47" borderId="0" applyNumberFormat="0" applyBorder="0" applyAlignment="0" applyProtection="0"/>
    <xf numFmtId="0" fontId="39" fillId="47" borderId="0" applyNumberFormat="0" applyBorder="0" applyAlignment="0" applyProtection="0"/>
    <xf numFmtId="0" fontId="39" fillId="47" borderId="0" applyNumberFormat="0" applyBorder="0" applyAlignment="0" applyProtection="0"/>
    <xf numFmtId="0" fontId="40" fillId="32" borderId="0" applyNumberFormat="0" applyBorder="0" applyAlignment="0" applyProtection="0"/>
    <xf numFmtId="0" fontId="38" fillId="47" borderId="0" applyNumberFormat="0" applyBorder="0" applyAlignment="0" applyProtection="0"/>
    <xf numFmtId="0" fontId="39" fillId="47" borderId="0" applyNumberFormat="0" applyBorder="0" applyAlignment="0" applyProtection="0"/>
    <xf numFmtId="0" fontId="28" fillId="32" borderId="0" applyNumberFormat="0" applyBorder="0" applyAlignment="0" applyProtection="0"/>
    <xf numFmtId="0" fontId="39" fillId="47" borderId="0" applyNumberFormat="0" applyBorder="0" applyAlignment="0" applyProtection="0"/>
    <xf numFmtId="0" fontId="39" fillId="47" borderId="0" applyNumberFormat="0" applyBorder="0" applyAlignment="0" applyProtection="0"/>
    <xf numFmtId="0" fontId="39" fillId="47" borderId="0" applyNumberFormat="0" applyBorder="0" applyAlignment="0" applyProtection="0"/>
    <xf numFmtId="0" fontId="39" fillId="47" borderId="0" applyNumberFormat="0" applyBorder="0" applyAlignment="0" applyProtection="0"/>
    <xf numFmtId="0" fontId="39" fillId="47" borderId="0" applyNumberFormat="0" applyBorder="0" applyAlignment="0" applyProtection="0"/>
    <xf numFmtId="0" fontId="39" fillId="44" borderId="0" applyNumberFormat="0" applyBorder="0" applyAlignment="0" applyProtection="0"/>
    <xf numFmtId="0" fontId="39" fillId="41" borderId="0" applyNumberFormat="0" applyBorder="0" applyAlignment="0" applyProtection="0"/>
    <xf numFmtId="0" fontId="39" fillId="42" borderId="0" applyNumberFormat="0" applyBorder="0" applyAlignment="0" applyProtection="0"/>
    <xf numFmtId="0" fontId="39" fillId="45" borderId="0" applyNumberFormat="0" applyBorder="0" applyAlignment="0" applyProtection="0"/>
    <xf numFmtId="0" fontId="39" fillId="46" borderId="0" applyNumberFormat="0" applyBorder="0" applyAlignment="0" applyProtection="0"/>
    <xf numFmtId="0" fontId="39" fillId="47" borderId="0" applyNumberFormat="0" applyBorder="0" applyAlignment="0" applyProtection="0"/>
    <xf numFmtId="0" fontId="38" fillId="48" borderId="0" applyNumberFormat="0" applyBorder="0" applyAlignment="0" applyProtection="0"/>
    <xf numFmtId="0" fontId="39" fillId="48" borderId="0" applyNumberFormat="0" applyBorder="0" applyAlignment="0" applyProtection="0"/>
    <xf numFmtId="0" fontId="39" fillId="48" borderId="0" applyNumberFormat="0" applyBorder="0" applyAlignment="0" applyProtection="0"/>
    <xf numFmtId="0" fontId="40" fillId="9" borderId="0" applyNumberFormat="0" applyBorder="0" applyAlignment="0" applyProtection="0"/>
    <xf numFmtId="0" fontId="38" fillId="48" borderId="0" applyNumberFormat="0" applyBorder="0" applyAlignment="0" applyProtection="0"/>
    <xf numFmtId="0" fontId="39" fillId="48" borderId="0" applyNumberFormat="0" applyBorder="0" applyAlignment="0" applyProtection="0"/>
    <xf numFmtId="0" fontId="28" fillId="9" borderId="0" applyNumberFormat="0" applyBorder="0" applyAlignment="0" applyProtection="0"/>
    <xf numFmtId="0" fontId="39" fillId="48" borderId="0" applyNumberFormat="0" applyBorder="0" applyAlignment="0" applyProtection="0"/>
    <xf numFmtId="0" fontId="39" fillId="48" borderId="0" applyNumberFormat="0" applyBorder="0" applyAlignment="0" applyProtection="0"/>
    <xf numFmtId="0" fontId="39" fillId="48" borderId="0" applyNumberFormat="0" applyBorder="0" applyAlignment="0" applyProtection="0"/>
    <xf numFmtId="0" fontId="39" fillId="48" borderId="0" applyNumberFormat="0" applyBorder="0" applyAlignment="0" applyProtection="0"/>
    <xf numFmtId="0" fontId="39" fillId="48" borderId="0" applyNumberFormat="0" applyBorder="0" applyAlignment="0" applyProtection="0"/>
    <xf numFmtId="0" fontId="38" fillId="49" borderId="0" applyNumberFormat="0" applyBorder="0" applyAlignment="0" applyProtection="0"/>
    <xf numFmtId="0" fontId="39" fillId="49" borderId="0" applyNumberFormat="0" applyBorder="0" applyAlignment="0" applyProtection="0"/>
    <xf numFmtId="0" fontId="39" fillId="49" borderId="0" applyNumberFormat="0" applyBorder="0" applyAlignment="0" applyProtection="0"/>
    <xf numFmtId="0" fontId="40" fillId="13" borderId="0" applyNumberFormat="0" applyBorder="0" applyAlignment="0" applyProtection="0"/>
    <xf numFmtId="0" fontId="38" fillId="49" borderId="0" applyNumberFormat="0" applyBorder="0" applyAlignment="0" applyProtection="0"/>
    <xf numFmtId="0" fontId="39" fillId="49" borderId="0" applyNumberFormat="0" applyBorder="0" applyAlignment="0" applyProtection="0"/>
    <xf numFmtId="0" fontId="28" fillId="13" borderId="0" applyNumberFormat="0" applyBorder="0" applyAlignment="0" applyProtection="0"/>
    <xf numFmtId="0" fontId="39" fillId="49" borderId="0" applyNumberFormat="0" applyBorder="0" applyAlignment="0" applyProtection="0"/>
    <xf numFmtId="0" fontId="39" fillId="49" borderId="0" applyNumberFormat="0" applyBorder="0" applyAlignment="0" applyProtection="0"/>
    <xf numFmtId="0" fontId="39" fillId="49" borderId="0" applyNumberFormat="0" applyBorder="0" applyAlignment="0" applyProtection="0"/>
    <xf numFmtId="0" fontId="39" fillId="49" borderId="0" applyNumberFormat="0" applyBorder="0" applyAlignment="0" applyProtection="0"/>
    <xf numFmtId="0" fontId="39" fillId="49" borderId="0" applyNumberFormat="0" applyBorder="0" applyAlignment="0" applyProtection="0"/>
    <xf numFmtId="0" fontId="38" fillId="50" borderId="0" applyNumberFormat="0" applyBorder="0" applyAlignment="0" applyProtection="0"/>
    <xf numFmtId="0" fontId="39" fillId="50" borderId="0" applyNumberFormat="0" applyBorder="0" applyAlignment="0" applyProtection="0"/>
    <xf numFmtId="0" fontId="39" fillId="50" borderId="0" applyNumberFormat="0" applyBorder="0" applyAlignment="0" applyProtection="0"/>
    <xf numFmtId="0" fontId="40" fillId="17" borderId="0" applyNumberFormat="0" applyBorder="0" applyAlignment="0" applyProtection="0"/>
    <xf numFmtId="0" fontId="38" fillId="50" borderId="0" applyNumberFormat="0" applyBorder="0" applyAlignment="0" applyProtection="0"/>
    <xf numFmtId="0" fontId="39" fillId="50" borderId="0" applyNumberFormat="0" applyBorder="0" applyAlignment="0" applyProtection="0"/>
    <xf numFmtId="0" fontId="28" fillId="17" borderId="0" applyNumberFormat="0" applyBorder="0" applyAlignment="0" applyProtection="0"/>
    <xf numFmtId="0" fontId="39" fillId="50" borderId="0" applyNumberFormat="0" applyBorder="0" applyAlignment="0" applyProtection="0"/>
    <xf numFmtId="0" fontId="39" fillId="50" borderId="0" applyNumberFormat="0" applyBorder="0" applyAlignment="0" applyProtection="0"/>
    <xf numFmtId="0" fontId="39" fillId="50" borderId="0" applyNumberFormat="0" applyBorder="0" applyAlignment="0" applyProtection="0"/>
    <xf numFmtId="0" fontId="39" fillId="50" borderId="0" applyNumberFormat="0" applyBorder="0" applyAlignment="0" applyProtection="0"/>
    <xf numFmtId="0" fontId="39" fillId="50" borderId="0" applyNumberFormat="0" applyBorder="0" applyAlignment="0" applyProtection="0"/>
    <xf numFmtId="0" fontId="38" fillId="45" borderId="0" applyNumberFormat="0" applyBorder="0" applyAlignment="0" applyProtection="0"/>
    <xf numFmtId="0" fontId="39" fillId="45" borderId="0" applyNumberFormat="0" applyBorder="0" applyAlignment="0" applyProtection="0"/>
    <xf numFmtId="0" fontId="39" fillId="45" borderId="0" applyNumberFormat="0" applyBorder="0" applyAlignment="0" applyProtection="0"/>
    <xf numFmtId="0" fontId="40" fillId="21" borderId="0" applyNumberFormat="0" applyBorder="0" applyAlignment="0" applyProtection="0"/>
    <xf numFmtId="0" fontId="38" fillId="45" borderId="0" applyNumberFormat="0" applyBorder="0" applyAlignment="0" applyProtection="0"/>
    <xf numFmtId="0" fontId="39" fillId="45" borderId="0" applyNumberFormat="0" applyBorder="0" applyAlignment="0" applyProtection="0"/>
    <xf numFmtId="0" fontId="28" fillId="21" borderId="0" applyNumberFormat="0" applyBorder="0" applyAlignment="0" applyProtection="0"/>
    <xf numFmtId="0" fontId="39" fillId="45" borderId="0" applyNumberFormat="0" applyBorder="0" applyAlignment="0" applyProtection="0"/>
    <xf numFmtId="0" fontId="39" fillId="45" borderId="0" applyNumberFormat="0" applyBorder="0" applyAlignment="0" applyProtection="0"/>
    <xf numFmtId="0" fontId="39" fillId="45" borderId="0" applyNumberFormat="0" applyBorder="0" applyAlignment="0" applyProtection="0"/>
    <xf numFmtId="0" fontId="39" fillId="45" borderId="0" applyNumberFormat="0" applyBorder="0" applyAlignment="0" applyProtection="0"/>
    <xf numFmtId="0" fontId="39" fillId="45" borderId="0" applyNumberFormat="0" applyBorder="0" applyAlignment="0" applyProtection="0"/>
    <xf numFmtId="0" fontId="38" fillId="46" borderId="0" applyNumberFormat="0" applyBorder="0" applyAlignment="0" applyProtection="0"/>
    <xf numFmtId="0" fontId="39" fillId="46" borderId="0" applyNumberFormat="0" applyBorder="0" applyAlignment="0" applyProtection="0"/>
    <xf numFmtId="0" fontId="39" fillId="46" borderId="0" applyNumberFormat="0" applyBorder="0" applyAlignment="0" applyProtection="0"/>
    <xf numFmtId="0" fontId="40" fillId="25" borderId="0" applyNumberFormat="0" applyBorder="0" applyAlignment="0" applyProtection="0"/>
    <xf numFmtId="0" fontId="38" fillId="46" borderId="0" applyNumberFormat="0" applyBorder="0" applyAlignment="0" applyProtection="0"/>
    <xf numFmtId="0" fontId="39" fillId="46" borderId="0" applyNumberFormat="0" applyBorder="0" applyAlignment="0" applyProtection="0"/>
    <xf numFmtId="0" fontId="28" fillId="25" borderId="0" applyNumberFormat="0" applyBorder="0" applyAlignment="0" applyProtection="0"/>
    <xf numFmtId="0" fontId="39" fillId="46" borderId="0" applyNumberFormat="0" applyBorder="0" applyAlignment="0" applyProtection="0"/>
    <xf numFmtId="0" fontId="39" fillId="46" borderId="0" applyNumberFormat="0" applyBorder="0" applyAlignment="0" applyProtection="0"/>
    <xf numFmtId="0" fontId="39" fillId="46" borderId="0" applyNumberFormat="0" applyBorder="0" applyAlignment="0" applyProtection="0"/>
    <xf numFmtId="0" fontId="39" fillId="46" borderId="0" applyNumberFormat="0" applyBorder="0" applyAlignment="0" applyProtection="0"/>
    <xf numFmtId="0" fontId="39" fillId="46" borderId="0" applyNumberFormat="0" applyBorder="0" applyAlignment="0" applyProtection="0"/>
    <xf numFmtId="0" fontId="38" fillId="51" borderId="0" applyNumberFormat="0" applyBorder="0" applyAlignment="0" applyProtection="0"/>
    <xf numFmtId="0" fontId="39" fillId="51" borderId="0" applyNumberFormat="0" applyBorder="0" applyAlignment="0" applyProtection="0"/>
    <xf numFmtId="0" fontId="39" fillId="51" borderId="0" applyNumberFormat="0" applyBorder="0" applyAlignment="0" applyProtection="0"/>
    <xf numFmtId="0" fontId="40" fillId="29" borderId="0" applyNumberFormat="0" applyBorder="0" applyAlignment="0" applyProtection="0"/>
    <xf numFmtId="0" fontId="38" fillId="51" borderId="0" applyNumberFormat="0" applyBorder="0" applyAlignment="0" applyProtection="0"/>
    <xf numFmtId="0" fontId="39" fillId="51" borderId="0" applyNumberFormat="0" applyBorder="0" applyAlignment="0" applyProtection="0"/>
    <xf numFmtId="0" fontId="28" fillId="29" borderId="0" applyNumberFormat="0" applyBorder="0" applyAlignment="0" applyProtection="0"/>
    <xf numFmtId="0" fontId="39" fillId="51" borderId="0" applyNumberFormat="0" applyBorder="0" applyAlignment="0" applyProtection="0"/>
    <xf numFmtId="0" fontId="39" fillId="51" borderId="0" applyNumberFormat="0" applyBorder="0" applyAlignment="0" applyProtection="0"/>
    <xf numFmtId="0" fontId="39" fillId="51" borderId="0" applyNumberFormat="0" applyBorder="0" applyAlignment="0" applyProtection="0"/>
    <xf numFmtId="0" fontId="39" fillId="51" borderId="0" applyNumberFormat="0" applyBorder="0" applyAlignment="0" applyProtection="0"/>
    <xf numFmtId="0" fontId="39" fillId="51" borderId="0" applyNumberFormat="0" applyBorder="0" applyAlignment="0" applyProtection="0"/>
    <xf numFmtId="0" fontId="33" fillId="0" borderId="0" applyNumberFormat="0" applyFill="0" applyBorder="0" applyAlignment="0" applyProtection="0"/>
    <xf numFmtId="0" fontId="41" fillId="0" borderId="0" applyAlignment="0"/>
    <xf numFmtId="0" fontId="42" fillId="0" borderId="15">
      <alignment horizontal="center" vertical="center"/>
    </xf>
    <xf numFmtId="0" fontId="43"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5" fillId="3" borderId="0" applyNumberFormat="0" applyBorder="0" applyAlignment="0" applyProtection="0"/>
    <xf numFmtId="0" fontId="43" fillId="35" borderId="0" applyNumberFormat="0" applyBorder="0" applyAlignment="0" applyProtection="0"/>
    <xf numFmtId="0" fontId="44" fillId="35" borderId="0" applyNumberFormat="0" applyBorder="0" applyAlignment="0" applyProtection="0"/>
    <xf numFmtId="0" fontId="19" fillId="3"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6" fillId="52" borderId="33" applyNumberFormat="0" applyAlignment="0" applyProtection="0"/>
    <xf numFmtId="0" fontId="47" fillId="53" borderId="34"/>
    <xf numFmtId="0" fontId="48" fillId="54" borderId="35">
      <alignment horizontal="right" vertical="top" wrapText="1"/>
    </xf>
    <xf numFmtId="166" fontId="49" fillId="0" borderId="0">
      <alignment vertical="top"/>
    </xf>
    <xf numFmtId="0" fontId="50" fillId="52" borderId="33" applyNumberFormat="0" applyAlignment="0" applyProtection="0"/>
    <xf numFmtId="0" fontId="51" fillId="52" borderId="33" applyNumberFormat="0" applyAlignment="0" applyProtection="0"/>
    <xf numFmtId="0" fontId="50" fillId="52" borderId="33" applyNumberFormat="0" applyAlignment="0" applyProtection="0"/>
    <xf numFmtId="0" fontId="50" fillId="52" borderId="33" applyNumberFormat="0" applyAlignment="0" applyProtection="0"/>
    <xf numFmtId="0" fontId="52" fillId="6" borderId="4" applyNumberFormat="0" applyAlignment="0" applyProtection="0"/>
    <xf numFmtId="0" fontId="51" fillId="52" borderId="33" applyNumberFormat="0" applyAlignment="0" applyProtection="0"/>
    <xf numFmtId="0" fontId="50" fillId="52" borderId="33" applyNumberFormat="0" applyAlignment="0" applyProtection="0"/>
    <xf numFmtId="0" fontId="50" fillId="52" borderId="33" applyNumberFormat="0" applyAlignment="0" applyProtection="0"/>
    <xf numFmtId="0" fontId="23" fillId="6" borderId="4" applyNumberFormat="0" applyAlignment="0" applyProtection="0"/>
    <xf numFmtId="0" fontId="50" fillId="52" borderId="33" applyNumberFormat="0" applyAlignment="0" applyProtection="0"/>
    <xf numFmtId="0" fontId="50" fillId="52" borderId="33" applyNumberFormat="0" applyAlignment="0" applyProtection="0"/>
    <xf numFmtId="0" fontId="50" fillId="52" borderId="33" applyNumberFormat="0" applyAlignment="0" applyProtection="0"/>
    <xf numFmtId="0" fontId="50" fillId="52" borderId="33" applyNumberFormat="0" applyAlignment="0" applyProtection="0"/>
    <xf numFmtId="0" fontId="50" fillId="52" borderId="33" applyNumberFormat="0" applyAlignment="0" applyProtection="0"/>
    <xf numFmtId="0" fontId="47" fillId="0" borderId="36"/>
    <xf numFmtId="0" fontId="53" fillId="0" borderId="37" applyNumberFormat="0" applyFill="0" applyAlignment="0" applyProtection="0"/>
    <xf numFmtId="0" fontId="54" fillId="55" borderId="38" applyNumberFormat="0" applyAlignment="0" applyProtection="0"/>
    <xf numFmtId="0" fontId="55" fillId="55" borderId="38" applyNumberFormat="0" applyAlignment="0" applyProtection="0"/>
    <xf numFmtId="0" fontId="54" fillId="55" borderId="38" applyNumberFormat="0" applyAlignment="0" applyProtection="0"/>
    <xf numFmtId="0" fontId="54" fillId="55" borderId="38" applyNumberFormat="0" applyAlignment="0" applyProtection="0"/>
    <xf numFmtId="0" fontId="56" fillId="7" borderId="7" applyNumberFormat="0" applyAlignment="0" applyProtection="0"/>
    <xf numFmtId="0" fontId="55" fillId="55" borderId="38" applyNumberFormat="0" applyAlignment="0" applyProtection="0"/>
    <xf numFmtId="0" fontId="54" fillId="55" borderId="38" applyNumberFormat="0" applyAlignment="0" applyProtection="0"/>
    <xf numFmtId="0" fontId="54" fillId="55" borderId="38" applyNumberFormat="0" applyAlignment="0" applyProtection="0"/>
    <xf numFmtId="0" fontId="25" fillId="7" borderId="7" applyNumberFormat="0" applyAlignment="0" applyProtection="0"/>
    <xf numFmtId="0" fontId="54" fillId="55" borderId="38" applyNumberFormat="0" applyAlignment="0" applyProtection="0"/>
    <xf numFmtId="0" fontId="54" fillId="55" borderId="38" applyNumberFormat="0" applyAlignment="0" applyProtection="0"/>
    <xf numFmtId="0" fontId="54" fillId="55" borderId="38" applyNumberFormat="0" applyAlignment="0" applyProtection="0"/>
    <xf numFmtId="0" fontId="54" fillId="55" borderId="38" applyNumberFormat="0" applyAlignment="0" applyProtection="0"/>
    <xf numFmtId="0" fontId="54" fillId="55" borderId="38" applyNumberFormat="0" applyAlignment="0" applyProtection="0"/>
    <xf numFmtId="167" fontId="57" fillId="0" borderId="0" applyNumberFormat="0" applyAlignment="0">
      <alignment vertical="center"/>
    </xf>
    <xf numFmtId="1" fontId="58" fillId="56" borderId="36">
      <alignment horizontal="right" vertical="center"/>
    </xf>
    <xf numFmtId="3" fontId="59" fillId="56" borderId="39">
      <alignment horizontal="right" vertical="center" indent="1"/>
    </xf>
    <xf numFmtId="3" fontId="59" fillId="57" borderId="39">
      <alignment horizontal="right" vertical="center" indent="1"/>
    </xf>
    <xf numFmtId="0" fontId="60" fillId="56" borderId="36">
      <alignment horizontal="right" vertical="center" indent="1"/>
    </xf>
    <xf numFmtId="3" fontId="61" fillId="56" borderId="39">
      <alignment horizontal="right" vertical="center" indent="1"/>
    </xf>
    <xf numFmtId="3" fontId="61" fillId="57" borderId="39">
      <alignment horizontal="right" vertical="center" indent="1"/>
    </xf>
    <xf numFmtId="0" fontId="59" fillId="56" borderId="39">
      <alignment horizontal="left" vertical="center" indent="1"/>
    </xf>
    <xf numFmtId="0" fontId="59" fillId="57" borderId="39">
      <alignment horizontal="left" vertical="center" indent="1"/>
    </xf>
    <xf numFmtId="0" fontId="33" fillId="56" borderId="40"/>
    <xf numFmtId="0" fontId="33" fillId="56" borderId="41">
      <alignment vertical="center"/>
    </xf>
    <xf numFmtId="0" fontId="33" fillId="58" borderId="41">
      <alignment vertical="center"/>
    </xf>
    <xf numFmtId="0" fontId="33" fillId="58" borderId="41">
      <alignment vertical="center"/>
    </xf>
    <xf numFmtId="0" fontId="58" fillId="59" borderId="36">
      <alignment horizontal="center" vertical="center"/>
    </xf>
    <xf numFmtId="0" fontId="58" fillId="60" borderId="39">
      <alignment horizontal="center" vertical="center"/>
    </xf>
    <xf numFmtId="0" fontId="58" fillId="61" borderId="39">
      <alignment horizontal="center" vertical="center"/>
    </xf>
    <xf numFmtId="0" fontId="58" fillId="61" borderId="39">
      <alignment horizontal="center" vertical="center"/>
    </xf>
    <xf numFmtId="0" fontId="62" fillId="62" borderId="39">
      <alignment horizontal="center" vertical="center"/>
    </xf>
    <xf numFmtId="0" fontId="62" fillId="63" borderId="39">
      <alignment horizontal="center" vertical="center"/>
    </xf>
    <xf numFmtId="0" fontId="62" fillId="63" borderId="39">
      <alignment horizontal="center" vertical="center"/>
    </xf>
    <xf numFmtId="0" fontId="62" fillId="64" borderId="39">
      <alignment horizontal="center" vertical="center"/>
    </xf>
    <xf numFmtId="0" fontId="62" fillId="65" borderId="39">
      <alignment horizontal="center" vertical="center"/>
    </xf>
    <xf numFmtId="0" fontId="62" fillId="65" borderId="39">
      <alignment horizontal="center" vertical="center"/>
    </xf>
    <xf numFmtId="1" fontId="58" fillId="56" borderId="36">
      <alignment horizontal="right" vertical="center"/>
    </xf>
    <xf numFmtId="3" fontId="59" fillId="56" borderId="39">
      <alignment horizontal="right" vertical="center" indent="1"/>
    </xf>
    <xf numFmtId="3" fontId="59" fillId="66" borderId="39">
      <alignment horizontal="right" vertical="center" indent="1"/>
    </xf>
    <xf numFmtId="0" fontId="33" fillId="56" borderId="0"/>
    <xf numFmtId="0" fontId="33" fillId="56" borderId="0">
      <alignment vertical="center"/>
    </xf>
    <xf numFmtId="0" fontId="33" fillId="58" borderId="0">
      <alignment vertical="center"/>
    </xf>
    <xf numFmtId="0" fontId="33" fillId="58" borderId="0">
      <alignment vertical="center"/>
    </xf>
    <xf numFmtId="0" fontId="63" fillId="56" borderId="36">
      <alignment horizontal="left" vertical="center" indent="1"/>
    </xf>
    <xf numFmtId="0" fontId="63" fillId="56" borderId="42">
      <alignment horizontal="left" vertical="center" indent="1"/>
    </xf>
    <xf numFmtId="0" fontId="63" fillId="56" borderId="43">
      <alignment horizontal="left" vertical="center" indent="1"/>
    </xf>
    <xf numFmtId="0" fontId="63" fillId="58" borderId="43">
      <alignment horizontal="left" vertical="center" indent="1"/>
    </xf>
    <xf numFmtId="0" fontId="63" fillId="58" borderId="43">
      <alignment horizontal="left" vertical="center" indent="1"/>
    </xf>
    <xf numFmtId="0" fontId="62" fillId="56" borderId="44">
      <alignment horizontal="left" vertical="center" indent="1"/>
    </xf>
    <xf numFmtId="0" fontId="62" fillId="56" borderId="45">
      <alignment horizontal="left" vertical="center" indent="1"/>
    </xf>
    <xf numFmtId="0" fontId="62" fillId="58" borderId="45">
      <alignment horizontal="left" vertical="center" indent="1"/>
    </xf>
    <xf numFmtId="0" fontId="62" fillId="58" borderId="45">
      <alignment horizontal="left" vertical="center" indent="1"/>
    </xf>
    <xf numFmtId="0" fontId="63" fillId="56" borderId="36">
      <alignment horizontal="left" indent="1"/>
    </xf>
    <xf numFmtId="0" fontId="63" fillId="56" borderId="39">
      <alignment horizontal="left" vertical="center" indent="1"/>
    </xf>
    <xf numFmtId="0" fontId="63" fillId="67" borderId="39">
      <alignment horizontal="left" vertical="center" indent="1"/>
    </xf>
    <xf numFmtId="0" fontId="63" fillId="67" borderId="39">
      <alignment horizontal="left" vertical="center" indent="1"/>
    </xf>
    <xf numFmtId="0" fontId="60" fillId="56" borderId="36">
      <alignment horizontal="right" vertical="center" indent="1"/>
    </xf>
    <xf numFmtId="3" fontId="61" fillId="56" borderId="39">
      <alignment horizontal="right" vertical="center" indent="1"/>
    </xf>
    <xf numFmtId="3" fontId="61" fillId="66" borderId="39">
      <alignment horizontal="right" vertical="center" indent="1"/>
    </xf>
    <xf numFmtId="0" fontId="63" fillId="56" borderId="41">
      <alignment vertical="center"/>
    </xf>
    <xf numFmtId="0" fontId="63" fillId="58" borderId="41">
      <alignment vertical="center"/>
    </xf>
    <xf numFmtId="0" fontId="63" fillId="58" borderId="41">
      <alignment vertical="center"/>
    </xf>
    <xf numFmtId="0" fontId="64" fillId="68" borderId="36">
      <alignment horizontal="left" vertical="center" indent="1"/>
    </xf>
    <xf numFmtId="0" fontId="65" fillId="69" borderId="39">
      <alignment horizontal="left" vertical="center" indent="1"/>
    </xf>
    <xf numFmtId="0" fontId="65" fillId="70" borderId="39">
      <alignment horizontal="left" vertical="center" indent="1"/>
    </xf>
    <xf numFmtId="0" fontId="64" fillId="71" borderId="36">
      <alignment horizontal="left" vertical="center" indent="1"/>
    </xf>
    <xf numFmtId="0" fontId="65" fillId="69" borderId="39">
      <alignment horizontal="left" vertical="center" indent="1"/>
    </xf>
    <xf numFmtId="0" fontId="65" fillId="72" borderId="39">
      <alignment horizontal="left" vertical="center" indent="1"/>
    </xf>
    <xf numFmtId="0" fontId="66" fillId="56" borderId="36">
      <alignment horizontal="left" vertical="center"/>
    </xf>
    <xf numFmtId="0" fontId="59" fillId="56" borderId="39">
      <alignment horizontal="left" vertical="center" indent="1"/>
    </xf>
    <xf numFmtId="0" fontId="59" fillId="58" borderId="39">
      <alignment horizontal="left" vertical="center" indent="1"/>
    </xf>
    <xf numFmtId="0" fontId="67" fillId="56" borderId="39">
      <alignment horizontal="left" vertical="center" wrapText="1" indent="1"/>
    </xf>
    <xf numFmtId="0" fontId="67" fillId="58" borderId="39">
      <alignment horizontal="left" vertical="center" wrapText="1" indent="1"/>
    </xf>
    <xf numFmtId="0" fontId="68" fillId="56" borderId="40"/>
    <xf numFmtId="0" fontId="63" fillId="56" borderId="41">
      <alignment vertical="center"/>
    </xf>
    <xf numFmtId="0" fontId="63" fillId="58" borderId="41">
      <alignment vertical="center"/>
    </xf>
    <xf numFmtId="0" fontId="63" fillId="58" borderId="41">
      <alignment vertical="center"/>
    </xf>
    <xf numFmtId="0" fontId="58" fillId="73" borderId="36">
      <alignment horizontal="left" vertical="center" indent="1"/>
    </xf>
    <xf numFmtId="0" fontId="58" fillId="74" borderId="39">
      <alignment horizontal="left" vertical="center" indent="1"/>
    </xf>
    <xf numFmtId="0" fontId="58" fillId="75" borderId="39">
      <alignment horizontal="left" vertical="center" indent="1"/>
    </xf>
    <xf numFmtId="0" fontId="58" fillId="75" borderId="39">
      <alignment horizontal="left" vertical="center" indent="1"/>
    </xf>
    <xf numFmtId="0" fontId="69" fillId="59" borderId="0">
      <alignment horizontal="center"/>
    </xf>
    <xf numFmtId="0" fontId="70" fillId="59" borderId="0">
      <alignment horizontal="center" vertical="center"/>
    </xf>
    <xf numFmtId="0" fontId="39" fillId="48" borderId="0" applyNumberFormat="0" applyBorder="0" applyAlignment="0" applyProtection="0"/>
    <xf numFmtId="0" fontId="39" fillId="49" borderId="0" applyNumberFormat="0" applyBorder="0" applyAlignment="0" applyProtection="0"/>
    <xf numFmtId="0" fontId="39" fillId="50" borderId="0" applyNumberFormat="0" applyBorder="0" applyAlignment="0" applyProtection="0"/>
    <xf numFmtId="0" fontId="39" fillId="45" borderId="0" applyNumberFormat="0" applyBorder="0" applyAlignment="0" applyProtection="0"/>
    <xf numFmtId="0" fontId="39" fillId="46" borderId="0" applyNumberFormat="0" applyBorder="0" applyAlignment="0" applyProtection="0"/>
    <xf numFmtId="0" fontId="39" fillId="51" borderId="0" applyNumberFormat="0" applyBorder="0" applyAlignment="0" applyProtection="0"/>
    <xf numFmtId="0" fontId="33" fillId="76" borderId="0">
      <alignment horizontal="center" wrapText="1"/>
    </xf>
    <xf numFmtId="0" fontId="71" fillId="59" borderId="0">
      <alignment horizontal="center"/>
    </xf>
    <xf numFmtId="0" fontId="72" fillId="77" borderId="0" applyNumberFormat="0">
      <alignment horizontal="center" vertical="top" wrapText="1"/>
    </xf>
    <xf numFmtId="0" fontId="72" fillId="77" borderId="0" applyNumberFormat="0">
      <alignment horizontal="left" vertical="top" wrapText="1"/>
    </xf>
    <xf numFmtId="0" fontId="72" fillId="77" borderId="0" applyNumberFormat="0">
      <alignment horizontal="centerContinuous" vertical="top"/>
    </xf>
    <xf numFmtId="0" fontId="73" fillId="77" borderId="0" applyNumberFormat="0">
      <alignment horizontal="center" vertical="top" wrapText="1"/>
    </xf>
    <xf numFmtId="168" fontId="41" fillId="0" borderId="0" applyFont="0" applyFill="0" applyBorder="0" applyAlignment="0" applyProtection="0"/>
    <xf numFmtId="168" fontId="41" fillId="0" borderId="0" applyFont="0" applyFill="0" applyBorder="0" applyAlignment="0" applyProtection="0"/>
    <xf numFmtId="168" fontId="41" fillId="0" borderId="0" applyFont="0" applyFill="0" applyBorder="0" applyAlignment="0" applyProtection="0"/>
    <xf numFmtId="168" fontId="33" fillId="0" borderId="0" applyFont="0" applyFill="0" applyBorder="0" applyAlignment="0" applyProtection="0"/>
    <xf numFmtId="168" fontId="33" fillId="0" borderId="0" applyFont="0" applyFill="0" applyBorder="0" applyAlignment="0" applyProtection="0"/>
    <xf numFmtId="0" fontId="33" fillId="0" borderId="0" applyFont="0" applyFill="0" applyBorder="0" applyAlignment="0" applyProtection="0"/>
    <xf numFmtId="168" fontId="33"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168" fontId="33" fillId="0" borderId="0" applyFont="0" applyFill="0" applyBorder="0" applyAlignment="0" applyProtection="0"/>
    <xf numFmtId="168" fontId="33" fillId="0" borderId="0" applyFont="0" applyFill="0" applyBorder="0" applyAlignment="0" applyProtection="0"/>
    <xf numFmtId="168" fontId="33" fillId="0" borderId="0" applyFont="0" applyFill="0" applyBorder="0" applyAlignment="0" applyProtection="0"/>
    <xf numFmtId="168" fontId="33" fillId="0" borderId="0" applyFont="0" applyFill="0" applyBorder="0" applyAlignment="0" applyProtection="0"/>
    <xf numFmtId="43" fontId="33" fillId="0" borderId="0" applyFont="0" applyFill="0" applyBorder="0" applyAlignment="0" applyProtection="0"/>
    <xf numFmtId="43" fontId="1" fillId="0" borderId="0" applyFont="0" applyFill="0" applyBorder="0" applyAlignment="0" applyProtection="0"/>
    <xf numFmtId="168" fontId="1" fillId="0" borderId="0" applyFont="0" applyFill="0" applyBorder="0" applyAlignment="0" applyProtection="0"/>
    <xf numFmtId="40" fontId="74" fillId="0" borderId="0" applyFont="0" applyFill="0" applyBorder="0" applyAlignment="0" applyProtection="0"/>
    <xf numFmtId="168" fontId="1" fillId="0" borderId="0" applyFont="0" applyFill="0" applyBorder="0" applyAlignment="0" applyProtection="0"/>
    <xf numFmtId="43" fontId="1" fillId="0" borderId="0" applyFont="0" applyFill="0" applyBorder="0" applyAlignment="0" applyProtection="0"/>
    <xf numFmtId="168" fontId="1" fillId="0" borderId="0" applyFont="0" applyFill="0" applyBorder="0" applyAlignment="0" applyProtection="0"/>
    <xf numFmtId="43" fontId="1" fillId="0" borderId="0" applyFont="0" applyFill="0" applyBorder="0" applyAlignment="0" applyProtection="0"/>
    <xf numFmtId="168" fontId="33" fillId="0" borderId="0" applyFont="0" applyFill="0" applyBorder="0" applyAlignment="0" applyProtection="0"/>
    <xf numFmtId="40" fontId="74" fillId="0" borderId="0" applyFont="0" applyFill="0" applyBorder="0" applyAlignment="0" applyProtection="0"/>
    <xf numFmtId="43" fontId="1" fillId="0" borderId="0" applyFont="0" applyFill="0" applyBorder="0" applyAlignment="0" applyProtection="0"/>
    <xf numFmtId="168" fontId="33" fillId="0" borderId="0" applyFont="0" applyFill="0" applyBorder="0" applyAlignment="0" applyProtection="0"/>
    <xf numFmtId="168" fontId="33" fillId="0" borderId="0" applyFont="0" applyFill="0" applyBorder="0" applyAlignment="0" applyProtection="0"/>
    <xf numFmtId="43" fontId="1" fillId="0" borderId="0" applyFont="0" applyFill="0" applyBorder="0" applyAlignment="0" applyProtection="0"/>
    <xf numFmtId="168" fontId="35" fillId="0" borderId="0" applyFont="0" applyFill="0" applyBorder="0" applyAlignment="0" applyProtection="0"/>
    <xf numFmtId="168" fontId="37" fillId="0" borderId="0" applyFont="0" applyFill="0" applyBorder="0" applyAlignment="0" applyProtection="0"/>
    <xf numFmtId="168" fontId="75" fillId="0" borderId="0" applyFont="0" applyFill="0" applyBorder="0" applyAlignment="0" applyProtection="0"/>
    <xf numFmtId="43" fontId="33" fillId="0" borderId="0" applyFont="0" applyFill="0" applyBorder="0" applyAlignment="0" applyProtection="0"/>
    <xf numFmtId="168" fontId="75" fillId="0" borderId="0" applyFont="0" applyFill="0" applyBorder="0" applyAlignment="0" applyProtection="0"/>
    <xf numFmtId="43" fontId="1" fillId="0" borderId="0" applyFont="0" applyFill="0" applyBorder="0" applyAlignment="0" applyProtection="0"/>
    <xf numFmtId="43" fontId="33" fillId="0" borderId="0" applyFont="0" applyFill="0" applyBorder="0" applyAlignment="0" applyProtection="0"/>
    <xf numFmtId="43" fontId="1" fillId="0" borderId="0" applyFont="0" applyFill="0" applyBorder="0" applyAlignment="0" applyProtection="0"/>
    <xf numFmtId="168" fontId="37" fillId="0" borderId="0" applyFont="0" applyFill="0" applyBorder="0" applyAlignment="0" applyProtection="0"/>
    <xf numFmtId="168" fontId="36" fillId="0" borderId="0" applyFont="0" applyFill="0" applyBorder="0" applyAlignment="0" applyProtection="0"/>
    <xf numFmtId="168" fontId="36" fillId="0" borderId="0" applyFont="0" applyFill="0" applyBorder="0" applyAlignment="0" applyProtection="0"/>
    <xf numFmtId="168" fontId="75" fillId="0" borderId="0" applyFont="0" applyFill="0" applyBorder="0" applyAlignment="0" applyProtection="0"/>
    <xf numFmtId="168" fontId="75" fillId="0" borderId="0" applyFont="0" applyFill="0" applyBorder="0" applyAlignment="0" applyProtection="0"/>
    <xf numFmtId="168" fontId="75" fillId="0" borderId="0" applyFont="0" applyFill="0" applyBorder="0" applyAlignment="0" applyProtection="0"/>
    <xf numFmtId="168" fontId="75" fillId="0" borderId="0" applyFont="0" applyFill="0" applyBorder="0" applyAlignment="0" applyProtection="0"/>
    <xf numFmtId="168" fontId="36" fillId="0" borderId="0" applyFont="0" applyFill="0" applyBorder="0" applyAlignment="0" applyProtection="0"/>
    <xf numFmtId="168" fontId="75" fillId="0" borderId="0" applyFont="0" applyFill="0" applyBorder="0" applyAlignment="0" applyProtection="0"/>
    <xf numFmtId="168" fontId="75" fillId="0" borderId="0" applyFont="0" applyFill="0" applyBorder="0" applyAlignment="0" applyProtection="0"/>
    <xf numFmtId="168" fontId="36" fillId="0" borderId="0" applyFont="0" applyFill="0" applyBorder="0" applyAlignment="0" applyProtection="0"/>
    <xf numFmtId="168" fontId="75" fillId="0" borderId="0" applyFont="0" applyFill="0" applyBorder="0" applyAlignment="0" applyProtection="0"/>
    <xf numFmtId="168" fontId="75" fillId="0" borderId="0" applyFont="0" applyFill="0" applyBorder="0" applyAlignment="0" applyProtection="0"/>
    <xf numFmtId="168" fontId="36" fillId="0" borderId="0" applyFont="0" applyFill="0" applyBorder="0" applyAlignment="0" applyProtection="0"/>
    <xf numFmtId="168" fontId="75" fillId="0" borderId="0" applyFont="0" applyFill="0" applyBorder="0" applyAlignment="0" applyProtection="0"/>
    <xf numFmtId="168" fontId="75" fillId="0" borderId="0" applyFont="0" applyFill="0" applyBorder="0" applyAlignment="0" applyProtection="0"/>
    <xf numFmtId="168" fontId="36" fillId="0" borderId="0" applyFont="0" applyFill="0" applyBorder="0" applyAlignment="0" applyProtection="0"/>
    <xf numFmtId="168" fontId="1" fillId="0" borderId="0" applyFont="0" applyFill="0" applyBorder="0" applyAlignment="0" applyProtection="0"/>
    <xf numFmtId="168" fontId="1" fillId="0" borderId="0" applyFont="0" applyFill="0" applyBorder="0" applyAlignment="0" applyProtection="0"/>
    <xf numFmtId="3" fontId="76" fillId="0" borderId="0">
      <alignment horizontal="right"/>
    </xf>
    <xf numFmtId="169" fontId="76" fillId="0" borderId="0">
      <alignment horizontal="right" vertical="top"/>
    </xf>
    <xf numFmtId="170" fontId="76" fillId="0" borderId="0">
      <alignment horizontal="right" vertical="top"/>
    </xf>
    <xf numFmtId="3" fontId="76" fillId="0" borderId="0">
      <alignment horizontal="right"/>
    </xf>
    <xf numFmtId="169" fontId="76" fillId="0" borderId="0">
      <alignment horizontal="right" vertical="top"/>
    </xf>
    <xf numFmtId="171" fontId="77" fillId="0" borderId="0">
      <protection locked="0"/>
    </xf>
    <xf numFmtId="171" fontId="77" fillId="0" borderId="0">
      <protection locked="0"/>
    </xf>
    <xf numFmtId="0" fontId="78" fillId="55" borderId="38" applyNumberFormat="0" applyAlignment="0" applyProtection="0"/>
    <xf numFmtId="172" fontId="73" fillId="0" borderId="0" applyFont="0" applyFill="0" applyBorder="0" applyAlignment="0" applyProtection="0">
      <alignment vertical="center"/>
    </xf>
    <xf numFmtId="173" fontId="33" fillId="0" borderId="0" applyFont="0" applyFill="0" applyBorder="0" applyAlignment="0" applyProtection="0"/>
    <xf numFmtId="173" fontId="33" fillId="0" borderId="0" applyFont="0" applyFill="0" applyBorder="0" applyAlignment="0" applyProtection="0"/>
    <xf numFmtId="174" fontId="73" fillId="0" borderId="0" applyFont="0" applyFill="0" applyBorder="0" applyAlignment="0" applyProtection="0">
      <alignment vertical="center"/>
    </xf>
    <xf numFmtId="175" fontId="73" fillId="0" borderId="0" applyFont="0" applyFill="0" applyBorder="0" applyAlignment="0" applyProtection="0">
      <alignment vertical="center"/>
    </xf>
    <xf numFmtId="176" fontId="73" fillId="0" borderId="0" applyFont="0" applyFill="0" applyBorder="0" applyAlignment="0" applyProtection="0">
      <alignment vertical="center"/>
    </xf>
    <xf numFmtId="177" fontId="73" fillId="0" borderId="0" applyFont="0" applyFill="0" applyBorder="0" applyAlignment="0" applyProtection="0">
      <alignment vertical="center"/>
    </xf>
    <xf numFmtId="178" fontId="73" fillId="0" borderId="0" applyFont="0" applyFill="0" applyBorder="0" applyAlignment="0" applyProtection="0">
      <alignment vertical="center"/>
    </xf>
    <xf numFmtId="179" fontId="73" fillId="0" borderId="0" applyFont="0" applyFill="0" applyBorder="0" applyAlignment="0" applyProtection="0">
      <alignment vertical="center"/>
    </xf>
    <xf numFmtId="180" fontId="73" fillId="0" borderId="0" applyFont="0" applyFill="0" applyBorder="0" applyAlignment="0" applyProtection="0">
      <alignment vertical="center"/>
    </xf>
    <xf numFmtId="181" fontId="73" fillId="0" borderId="0" applyFont="0" applyFill="0" applyBorder="0" applyAlignment="0" applyProtection="0">
      <alignment vertical="center"/>
    </xf>
    <xf numFmtId="182" fontId="73" fillId="0" borderId="0" applyFont="0" applyFill="0" applyBorder="0" applyAlignment="0" applyProtection="0">
      <alignment vertical="center"/>
    </xf>
    <xf numFmtId="183" fontId="73" fillId="0" borderId="0" applyFont="0" applyFill="0" applyBorder="0" applyAlignment="0" applyProtection="0">
      <alignment vertical="center"/>
    </xf>
    <xf numFmtId="184" fontId="73" fillId="0" borderId="0" applyFont="0" applyFill="0" applyBorder="0" applyAlignment="0" applyProtection="0">
      <alignment vertical="center"/>
    </xf>
    <xf numFmtId="185" fontId="73" fillId="0" borderId="0" applyFont="0" applyFill="0" applyBorder="0" applyAlignment="0" applyProtection="0">
      <alignment vertical="center"/>
    </xf>
    <xf numFmtId="186" fontId="77" fillId="0" borderId="0">
      <protection locked="0"/>
    </xf>
    <xf numFmtId="186" fontId="77" fillId="0" borderId="0">
      <protection locked="0"/>
    </xf>
    <xf numFmtId="0" fontId="79" fillId="56" borderId="34" applyBorder="0">
      <protection locked="0"/>
    </xf>
    <xf numFmtId="0" fontId="77" fillId="0" borderId="0">
      <protection locked="0"/>
    </xf>
    <xf numFmtId="187" fontId="73" fillId="0" borderId="0" applyFont="0" applyFill="0" applyBorder="0" applyAlignment="0" applyProtection="0">
      <alignment vertical="center"/>
    </xf>
    <xf numFmtId="188" fontId="73" fillId="0" borderId="0" applyFont="0" applyFill="0" applyBorder="0" applyAlignment="0" applyProtection="0">
      <alignment vertical="center"/>
    </xf>
    <xf numFmtId="0" fontId="77" fillId="0" borderId="0">
      <protection locked="0"/>
    </xf>
    <xf numFmtId="189" fontId="33" fillId="0" borderId="0" applyFont="0" applyFill="0" applyBorder="0" applyAlignment="0" applyProtection="0"/>
    <xf numFmtId="190" fontId="33" fillId="0" borderId="0" applyFont="0" applyFill="0" applyBorder="0" applyAlignment="0" applyProtection="0"/>
    <xf numFmtId="164" fontId="42" fillId="0" borderId="0" applyBorder="0"/>
    <xf numFmtId="164" fontId="42" fillId="0" borderId="46"/>
    <xf numFmtId="0" fontId="80" fillId="56" borderId="34">
      <protection locked="0"/>
    </xf>
    <xf numFmtId="0" fontId="33" fillId="56" borderId="36"/>
    <xf numFmtId="0" fontId="33" fillId="59" borderId="0"/>
    <xf numFmtId="191" fontId="33" fillId="0" borderId="0" applyFont="0" applyFill="0" applyBorder="0" applyAlignment="0" applyProtection="0"/>
    <xf numFmtId="0" fontId="81" fillId="0" borderId="0" applyNumberFormat="0" applyFill="0" applyBorder="0" applyAlignment="0" applyProtection="0"/>
    <xf numFmtId="0" fontId="82" fillId="0" borderId="0" applyNumberFormat="0" applyFill="0" applyBorder="0" applyAlignment="0" applyProtection="0"/>
    <xf numFmtId="0" fontId="82" fillId="0" borderId="0" applyNumberFormat="0" applyFill="0" applyBorder="0" applyAlignment="0" applyProtection="0"/>
    <xf numFmtId="0" fontId="83" fillId="0" borderId="0" applyNumberFormat="0" applyFill="0" applyBorder="0" applyAlignment="0" applyProtection="0"/>
    <xf numFmtId="0" fontId="81" fillId="0" borderId="0" applyNumberFormat="0" applyFill="0" applyBorder="0" applyAlignment="0" applyProtection="0"/>
    <xf numFmtId="0" fontId="82" fillId="0" borderId="0" applyNumberFormat="0" applyFill="0" applyBorder="0" applyAlignment="0" applyProtection="0"/>
    <xf numFmtId="0" fontId="27" fillId="0" borderId="0" applyNumberFormat="0" applyFill="0" applyBorder="0" applyAlignment="0" applyProtection="0"/>
    <xf numFmtId="0" fontId="82" fillId="0" borderId="0" applyNumberFormat="0" applyFill="0" applyBorder="0" applyAlignment="0" applyProtection="0"/>
    <xf numFmtId="0" fontId="82" fillId="0" borderId="0" applyNumberFormat="0" applyFill="0" applyBorder="0" applyAlignment="0" applyProtection="0"/>
    <xf numFmtId="0" fontId="82" fillId="0" borderId="0" applyNumberFormat="0" applyFill="0" applyBorder="0" applyAlignment="0" applyProtection="0"/>
    <xf numFmtId="0" fontId="82" fillId="0" borderId="0" applyNumberFormat="0" applyFill="0" applyBorder="0" applyAlignment="0" applyProtection="0"/>
    <xf numFmtId="0" fontId="82" fillId="0" borderId="0" applyNumberFormat="0" applyFill="0" applyBorder="0" applyAlignment="0" applyProtection="0"/>
    <xf numFmtId="192" fontId="84" fillId="0" borderId="0" applyFont="0" applyFill="0" applyBorder="0" applyAlignment="0" applyProtection="0"/>
    <xf numFmtId="193" fontId="84" fillId="0" borderId="0" applyFont="0" applyFill="0" applyBorder="0" applyAlignment="0" applyProtection="0"/>
    <xf numFmtId="194" fontId="77" fillId="0" borderId="0">
      <protection locked="0"/>
    </xf>
    <xf numFmtId="194" fontId="77" fillId="0" borderId="0">
      <protection locked="0"/>
    </xf>
    <xf numFmtId="0" fontId="85" fillId="0" borderId="0" applyNumberFormat="0" applyFill="0" applyBorder="0" applyAlignment="0" applyProtection="0"/>
    <xf numFmtId="0" fontId="86" fillId="0" borderId="0" applyNumberFormat="0" applyFill="0" applyBorder="0" applyAlignment="0" applyProtection="0"/>
    <xf numFmtId="0" fontId="87" fillId="59" borderId="36">
      <alignment horizontal="left"/>
    </xf>
    <xf numFmtId="0" fontId="34" fillId="59" borderId="0">
      <alignment horizontal="left"/>
    </xf>
    <xf numFmtId="0" fontId="88" fillId="0" borderId="37" applyNumberFormat="0" applyFill="0" applyAlignment="0" applyProtection="0"/>
    <xf numFmtId="0" fontId="89" fillId="36" borderId="0" applyNumberFormat="0" applyBorder="0" applyAlignment="0" applyProtection="0"/>
    <xf numFmtId="0" fontId="90" fillId="36" borderId="0" applyNumberFormat="0" applyBorder="0" applyAlignment="0" applyProtection="0"/>
    <xf numFmtId="0" fontId="91" fillId="36" borderId="0" applyNumberFormat="0" applyBorder="0" applyAlignment="0" applyProtection="0"/>
    <xf numFmtId="0" fontId="91" fillId="36" borderId="0" applyNumberFormat="0" applyBorder="0" applyAlignment="0" applyProtection="0"/>
    <xf numFmtId="0" fontId="92" fillId="2" borderId="0" applyNumberFormat="0" applyBorder="0" applyAlignment="0" applyProtection="0"/>
    <xf numFmtId="0" fontId="90" fillId="36" borderId="0" applyNumberFormat="0" applyBorder="0" applyAlignment="0" applyProtection="0"/>
    <xf numFmtId="0" fontId="91" fillId="36" borderId="0" applyNumberFormat="0" applyBorder="0" applyAlignment="0" applyProtection="0"/>
    <xf numFmtId="0" fontId="18" fillId="2" borderId="0" applyNumberFormat="0" applyBorder="0" applyAlignment="0" applyProtection="0"/>
    <xf numFmtId="0" fontId="91" fillId="36" borderId="0" applyNumberFormat="0" applyBorder="0" applyAlignment="0" applyProtection="0"/>
    <xf numFmtId="0" fontId="91" fillId="36" borderId="0" applyNumberFormat="0" applyBorder="0" applyAlignment="0" applyProtection="0"/>
    <xf numFmtId="0" fontId="91" fillId="36" borderId="0" applyNumberFormat="0" applyBorder="0" applyAlignment="0" applyProtection="0"/>
    <xf numFmtId="0" fontId="91" fillId="36" borderId="0" applyNumberFormat="0" applyBorder="0" applyAlignment="0" applyProtection="0"/>
    <xf numFmtId="0" fontId="91" fillId="36" borderId="0" applyNumberFormat="0" applyBorder="0" applyAlignment="0" applyProtection="0"/>
    <xf numFmtId="0" fontId="48" fillId="78" borderId="0">
      <alignment horizontal="right" vertical="top" wrapText="1"/>
    </xf>
    <xf numFmtId="0" fontId="93" fillId="77" borderId="0" applyNumberFormat="0">
      <alignment vertical="center"/>
    </xf>
    <xf numFmtId="0" fontId="2" fillId="0" borderId="0"/>
    <xf numFmtId="0" fontId="2" fillId="0" borderId="0">
      <alignment horizontal="left" indent="1"/>
    </xf>
    <xf numFmtId="0" fontId="33" fillId="0" borderId="0">
      <alignment horizontal="left" indent="2"/>
    </xf>
    <xf numFmtId="0" fontId="33" fillId="0" borderId="0">
      <alignment horizontal="left" indent="3"/>
    </xf>
    <xf numFmtId="0" fontId="33" fillId="0" borderId="0">
      <alignment horizontal="left" indent="4"/>
    </xf>
    <xf numFmtId="0" fontId="94" fillId="0" borderId="47" applyNumberFormat="0" applyFill="0" applyAlignment="0" applyProtection="0"/>
    <xf numFmtId="0" fontId="94" fillId="0" borderId="47" applyNumberFormat="0" applyFill="0" applyAlignment="0" applyProtection="0"/>
    <xf numFmtId="0" fontId="94" fillId="0" borderId="47" applyNumberFormat="0" applyFill="0" applyAlignment="0" applyProtection="0"/>
    <xf numFmtId="0" fontId="95" fillId="0" borderId="1" applyNumberFormat="0" applyFill="0" applyAlignment="0" applyProtection="0"/>
    <xf numFmtId="0" fontId="94" fillId="0" borderId="47" applyNumberFormat="0" applyFill="0" applyAlignment="0" applyProtection="0"/>
    <xf numFmtId="0" fontId="94" fillId="0" borderId="47" applyNumberFormat="0" applyFill="0" applyAlignment="0" applyProtection="0"/>
    <xf numFmtId="0" fontId="94" fillId="0" borderId="47" applyNumberFormat="0" applyFill="0" applyAlignment="0" applyProtection="0"/>
    <xf numFmtId="0" fontId="15" fillId="0" borderId="1" applyNumberFormat="0" applyFill="0" applyAlignment="0" applyProtection="0"/>
    <xf numFmtId="0" fontId="94" fillId="0" borderId="47" applyNumberFormat="0" applyFill="0" applyAlignment="0" applyProtection="0"/>
    <xf numFmtId="0" fontId="94" fillId="0" borderId="47" applyNumberFormat="0" applyFill="0" applyAlignment="0" applyProtection="0"/>
    <xf numFmtId="0" fontId="94" fillId="0" borderId="47" applyNumberFormat="0" applyFill="0" applyAlignment="0" applyProtection="0"/>
    <xf numFmtId="0" fontId="94" fillId="0" borderId="47" applyNumberFormat="0" applyFill="0" applyAlignment="0" applyProtection="0"/>
    <xf numFmtId="0" fontId="94" fillId="0" borderId="47" applyNumberFormat="0" applyFill="0" applyAlignment="0" applyProtection="0"/>
    <xf numFmtId="0" fontId="96" fillId="0" borderId="48" applyNumberFormat="0" applyFill="0" applyAlignment="0" applyProtection="0"/>
    <xf numFmtId="0" fontId="96" fillId="0" borderId="48" applyNumberFormat="0" applyFill="0" applyAlignment="0" applyProtection="0"/>
    <xf numFmtId="0" fontId="96" fillId="0" borderId="48" applyNumberFormat="0" applyFill="0" applyAlignment="0" applyProtection="0"/>
    <xf numFmtId="0" fontId="97" fillId="0" borderId="2" applyNumberFormat="0" applyFill="0" applyAlignment="0" applyProtection="0"/>
    <xf numFmtId="0" fontId="96" fillId="0" borderId="48" applyNumberFormat="0" applyFill="0" applyAlignment="0" applyProtection="0"/>
    <xf numFmtId="0" fontId="96" fillId="0" borderId="48" applyNumberFormat="0" applyFill="0" applyAlignment="0" applyProtection="0"/>
    <xf numFmtId="0" fontId="96" fillId="0" borderId="48" applyNumberFormat="0" applyFill="0" applyAlignment="0" applyProtection="0"/>
    <xf numFmtId="0" fontId="16" fillId="0" borderId="2" applyNumberFormat="0" applyFill="0" applyAlignment="0" applyProtection="0"/>
    <xf numFmtId="0" fontId="96" fillId="0" borderId="48" applyNumberFormat="0" applyFill="0" applyAlignment="0" applyProtection="0"/>
    <xf numFmtId="0" fontId="96" fillId="0" borderId="48" applyNumberFormat="0" applyFill="0" applyAlignment="0" applyProtection="0"/>
    <xf numFmtId="0" fontId="96" fillId="0" borderId="48" applyNumberFormat="0" applyFill="0" applyAlignment="0" applyProtection="0"/>
    <xf numFmtId="0" fontId="96" fillId="0" borderId="48" applyNumberFormat="0" applyFill="0" applyAlignment="0" applyProtection="0"/>
    <xf numFmtId="0" fontId="96" fillId="0" borderId="48" applyNumberFormat="0" applyFill="0" applyAlignment="0" applyProtection="0"/>
    <xf numFmtId="0" fontId="98" fillId="0" borderId="49" applyNumberFormat="0" applyFill="0" applyAlignment="0" applyProtection="0"/>
    <xf numFmtId="0" fontId="98" fillId="0" borderId="49" applyNumberFormat="0" applyFill="0" applyAlignment="0" applyProtection="0"/>
    <xf numFmtId="0" fontId="98" fillId="0" borderId="49" applyNumberFormat="0" applyFill="0" applyAlignment="0" applyProtection="0"/>
    <xf numFmtId="0" fontId="99" fillId="0" borderId="3" applyNumberFormat="0" applyFill="0" applyAlignment="0" applyProtection="0"/>
    <xf numFmtId="0" fontId="98" fillId="0" borderId="49" applyNumberFormat="0" applyFill="0" applyAlignment="0" applyProtection="0"/>
    <xf numFmtId="0" fontId="98" fillId="0" borderId="49" applyNumberFormat="0" applyFill="0" applyAlignment="0" applyProtection="0"/>
    <xf numFmtId="0" fontId="98" fillId="0" borderId="49" applyNumberFormat="0" applyFill="0" applyAlignment="0" applyProtection="0"/>
    <xf numFmtId="0" fontId="17" fillId="0" borderId="3" applyNumberFormat="0" applyFill="0" applyAlignment="0" applyProtection="0"/>
    <xf numFmtId="0" fontId="98" fillId="0" borderId="49" applyNumberFormat="0" applyFill="0" applyAlignment="0" applyProtection="0"/>
    <xf numFmtId="0" fontId="98" fillId="0" borderId="49" applyNumberFormat="0" applyFill="0" applyAlignment="0" applyProtection="0"/>
    <xf numFmtId="0" fontId="98" fillId="0" borderId="49" applyNumberFormat="0" applyFill="0" applyAlignment="0" applyProtection="0"/>
    <xf numFmtId="0" fontId="98" fillId="0" borderId="49" applyNumberFormat="0" applyFill="0" applyAlignment="0" applyProtection="0"/>
    <xf numFmtId="0" fontId="98" fillId="0" borderId="49" applyNumberFormat="0" applyFill="0" applyAlignment="0" applyProtection="0"/>
    <xf numFmtId="0" fontId="98" fillId="0" borderId="0" applyNumberFormat="0" applyFill="0" applyBorder="0" applyAlignment="0" applyProtection="0"/>
    <xf numFmtId="0" fontId="98" fillId="0" borderId="0" applyNumberFormat="0" applyFill="0" applyBorder="0" applyAlignment="0" applyProtection="0"/>
    <xf numFmtId="0" fontId="98" fillId="0" borderId="0" applyNumberFormat="0" applyFill="0" applyBorder="0" applyAlignment="0" applyProtection="0"/>
    <xf numFmtId="0" fontId="99" fillId="0" borderId="0" applyNumberFormat="0" applyFill="0" applyBorder="0" applyAlignment="0" applyProtection="0"/>
    <xf numFmtId="0" fontId="98" fillId="0" borderId="0" applyNumberFormat="0" applyFill="0" applyBorder="0" applyAlignment="0" applyProtection="0"/>
    <xf numFmtId="0" fontId="98" fillId="0" borderId="0" applyNumberFormat="0" applyFill="0" applyBorder="0" applyAlignment="0" applyProtection="0"/>
    <xf numFmtId="0" fontId="17" fillId="0" borderId="0" applyNumberFormat="0" applyFill="0" applyBorder="0" applyAlignment="0" applyProtection="0"/>
    <xf numFmtId="0" fontId="98" fillId="0" borderId="0" applyNumberFormat="0" applyFill="0" applyBorder="0" applyAlignment="0" applyProtection="0"/>
    <xf numFmtId="0" fontId="98" fillId="0" borderId="0" applyNumberFormat="0" applyFill="0" applyBorder="0" applyAlignment="0" applyProtection="0"/>
    <xf numFmtId="0" fontId="98" fillId="0" borderId="0" applyNumberFormat="0" applyFill="0" applyBorder="0" applyAlignment="0" applyProtection="0"/>
    <xf numFmtId="0" fontId="98" fillId="0" borderId="0" applyNumberFormat="0" applyFill="0" applyBorder="0" applyAlignment="0" applyProtection="0"/>
    <xf numFmtId="0" fontId="98" fillId="0" borderId="0" applyNumberFormat="0" applyFill="0" applyBorder="0" applyAlignment="0" applyProtection="0"/>
    <xf numFmtId="0" fontId="73" fillId="79" borderId="0" applyNumberFormat="0" applyFont="0" applyBorder="0" applyAlignment="0" applyProtection="0">
      <alignment vertical="center"/>
    </xf>
    <xf numFmtId="0" fontId="86" fillId="0" borderId="0" applyNumberFormat="0" applyFill="0" applyBorder="0" applyAlignment="0" applyProtection="0"/>
    <xf numFmtId="0" fontId="32" fillId="0" borderId="0" applyNumberFormat="0" applyFill="0" applyBorder="0" applyAlignment="0" applyProtection="0">
      <alignment vertical="top"/>
      <protection locked="0"/>
    </xf>
    <xf numFmtId="0" fontId="100" fillId="0" borderId="0" applyNumberFormat="0" applyFill="0" applyBorder="0" applyAlignment="0" applyProtection="0">
      <alignment vertical="top"/>
      <protection locked="0"/>
    </xf>
    <xf numFmtId="0" fontId="101" fillId="0" borderId="0" applyNumberFormat="0" applyFill="0" applyBorder="0" applyAlignment="0" applyProtection="0">
      <alignment vertical="top"/>
      <protection locked="0"/>
    </xf>
    <xf numFmtId="0" fontId="102" fillId="0" borderId="0" applyNumberFormat="0" applyFill="0" applyBorder="0" applyAlignment="0" applyProtection="0">
      <alignment vertical="top"/>
      <protection locked="0"/>
    </xf>
    <xf numFmtId="0" fontId="103" fillId="0" borderId="0" applyNumberFormat="0" applyFill="0" applyBorder="0" applyAlignment="0" applyProtection="0">
      <alignment vertical="top"/>
      <protection locked="0"/>
    </xf>
    <xf numFmtId="0" fontId="104" fillId="0" borderId="0" applyNumberFormat="0" applyFill="0" applyBorder="0" applyAlignment="0" applyProtection="0">
      <alignment vertical="top"/>
      <protection locked="0"/>
    </xf>
    <xf numFmtId="0" fontId="105" fillId="0" borderId="0" applyNumberFormat="0" applyFill="0" applyBorder="0" applyAlignment="0" applyProtection="0">
      <alignment vertical="top"/>
      <protection locked="0"/>
    </xf>
    <xf numFmtId="0" fontId="106" fillId="0" borderId="0" applyNumberFormat="0" applyFill="0" applyBorder="0" applyAlignment="0" applyProtection="0">
      <alignment vertical="top"/>
      <protection locked="0"/>
    </xf>
    <xf numFmtId="0" fontId="100" fillId="0" borderId="0" applyNumberFormat="0" applyFill="0" applyBorder="0" applyAlignment="0" applyProtection="0">
      <alignment vertical="top"/>
      <protection locked="0"/>
    </xf>
    <xf numFmtId="0" fontId="107" fillId="0" borderId="0" applyNumberFormat="0" applyFill="0" applyBorder="0" applyAlignment="0" applyProtection="0">
      <alignment vertical="top"/>
      <protection locked="0"/>
    </xf>
    <xf numFmtId="0" fontId="108" fillId="0" borderId="0"/>
    <xf numFmtId="0" fontId="109" fillId="39" borderId="33" applyNumberFormat="0" applyAlignment="0" applyProtection="0"/>
    <xf numFmtId="0" fontId="110" fillId="39" borderId="33" applyNumberFormat="0" applyAlignment="0" applyProtection="0"/>
    <xf numFmtId="0" fontId="110" fillId="39" borderId="33" applyNumberFormat="0" applyAlignment="0" applyProtection="0"/>
    <xf numFmtId="0" fontId="111" fillId="5" borderId="4" applyNumberFormat="0" applyAlignment="0" applyProtection="0"/>
    <xf numFmtId="0" fontId="109" fillId="39" borderId="33" applyNumberFormat="0" applyAlignment="0" applyProtection="0"/>
    <xf numFmtId="0" fontId="110" fillId="39" borderId="33" applyNumberFormat="0" applyAlignment="0" applyProtection="0"/>
    <xf numFmtId="0" fontId="110" fillId="39" borderId="33" applyNumberFormat="0" applyAlignment="0" applyProtection="0"/>
    <xf numFmtId="0" fontId="21" fillId="5" borderId="4" applyNumberFormat="0" applyAlignment="0" applyProtection="0"/>
    <xf numFmtId="0" fontId="110" fillId="39" borderId="33" applyNumberFormat="0" applyAlignment="0" applyProtection="0"/>
    <xf numFmtId="0" fontId="110" fillId="39" borderId="33" applyNumberFormat="0" applyAlignment="0" applyProtection="0"/>
    <xf numFmtId="0" fontId="110" fillId="39" borderId="33" applyNumberFormat="0" applyAlignment="0" applyProtection="0"/>
    <xf numFmtId="0" fontId="110" fillId="39" borderId="33" applyNumberFormat="0" applyAlignment="0" applyProtection="0"/>
    <xf numFmtId="0" fontId="110" fillId="39" borderId="33" applyNumberFormat="0" applyAlignment="0" applyProtection="0"/>
    <xf numFmtId="0" fontId="73" fillId="0" borderId="50" applyNumberFormat="0" applyAlignment="0">
      <alignment vertical="center"/>
    </xf>
    <xf numFmtId="0" fontId="73" fillId="0" borderId="51" applyNumberFormat="0" applyAlignment="0">
      <alignment vertical="center"/>
      <protection locked="0"/>
    </xf>
    <xf numFmtId="195" fontId="73" fillId="80" borderId="51" applyNumberFormat="0" applyAlignment="0">
      <alignment vertical="center"/>
      <protection locked="0"/>
    </xf>
    <xf numFmtId="0" fontId="73" fillId="73" borderId="0" applyNumberFormat="0" applyAlignment="0">
      <alignment vertical="center"/>
    </xf>
    <xf numFmtId="0" fontId="73" fillId="81" borderId="0" applyNumberFormat="0" applyAlignment="0">
      <alignment vertical="center"/>
    </xf>
    <xf numFmtId="0" fontId="73" fillId="0" borderId="52" applyNumberFormat="0" applyAlignment="0">
      <alignment vertical="center"/>
      <protection locked="0"/>
    </xf>
    <xf numFmtId="0" fontId="112" fillId="39" borderId="33" applyNumberFormat="0" applyAlignment="0" applyProtection="0"/>
    <xf numFmtId="0" fontId="2" fillId="76" borderId="0">
      <alignment horizontal="center"/>
    </xf>
    <xf numFmtId="0" fontId="33" fillId="59" borderId="36">
      <alignment horizontal="centerContinuous" wrapText="1"/>
    </xf>
    <xf numFmtId="0" fontId="113" fillId="82" borderId="0">
      <alignment horizontal="center" wrapText="1"/>
    </xf>
    <xf numFmtId="196" fontId="68" fillId="0" borderId="0" applyFont="0" applyFill="0" applyBorder="0" applyAlignment="0" applyProtection="0"/>
    <xf numFmtId="0" fontId="114" fillId="0" borderId="47" applyNumberFormat="0" applyFill="0" applyAlignment="0" applyProtection="0"/>
    <xf numFmtId="0" fontId="115" fillId="0" borderId="48" applyNumberFormat="0" applyFill="0" applyAlignment="0" applyProtection="0"/>
    <xf numFmtId="0" fontId="116" fillId="0" borderId="49" applyNumberFormat="0" applyFill="0" applyAlignment="0" applyProtection="0"/>
    <xf numFmtId="0" fontId="116" fillId="0" borderId="0" applyNumberFormat="0" applyFill="0" applyBorder="0" applyAlignment="0" applyProtection="0"/>
    <xf numFmtId="0" fontId="47" fillId="59" borderId="15">
      <alignment wrapText="1"/>
    </xf>
    <xf numFmtId="0" fontId="47" fillId="59" borderId="53"/>
    <xf numFmtId="0" fontId="47" fillId="59" borderId="28"/>
    <xf numFmtId="0" fontId="47" fillId="59" borderId="54">
      <alignment horizontal="center" wrapText="1"/>
    </xf>
    <xf numFmtId="0" fontId="117" fillId="0" borderId="37" applyNumberFormat="0" applyFill="0" applyAlignment="0" applyProtection="0"/>
    <xf numFmtId="0" fontId="53" fillId="0" borderId="37" applyNumberFormat="0" applyFill="0" applyAlignment="0" applyProtection="0"/>
    <xf numFmtId="0" fontId="53" fillId="0" borderId="37" applyNumberFormat="0" applyFill="0" applyAlignment="0" applyProtection="0"/>
    <xf numFmtId="0" fontId="118" fillId="0" borderId="6" applyNumberFormat="0" applyFill="0" applyAlignment="0" applyProtection="0"/>
    <xf numFmtId="0" fontId="117" fillId="0" borderId="37" applyNumberFormat="0" applyFill="0" applyAlignment="0" applyProtection="0"/>
    <xf numFmtId="0" fontId="53" fillId="0" borderId="37" applyNumberFormat="0" applyFill="0" applyAlignment="0" applyProtection="0"/>
    <xf numFmtId="0" fontId="53" fillId="0" borderId="37" applyNumberFormat="0" applyFill="0" applyAlignment="0" applyProtection="0"/>
    <xf numFmtId="0" fontId="24" fillId="0" borderId="6" applyNumberFormat="0" applyFill="0" applyAlignment="0" applyProtection="0"/>
    <xf numFmtId="0" fontId="53" fillId="0" borderId="37" applyNumberFormat="0" applyFill="0" applyAlignment="0" applyProtection="0"/>
    <xf numFmtId="0" fontId="53" fillId="0" borderId="37" applyNumberFormat="0" applyFill="0" applyAlignment="0" applyProtection="0"/>
    <xf numFmtId="0" fontId="53" fillId="0" borderId="37" applyNumberFormat="0" applyFill="0" applyAlignment="0" applyProtection="0"/>
    <xf numFmtId="0" fontId="53" fillId="0" borderId="37" applyNumberFormat="0" applyFill="0" applyAlignment="0" applyProtection="0"/>
    <xf numFmtId="0" fontId="53" fillId="0" borderId="37" applyNumberFormat="0" applyFill="0" applyAlignment="0" applyProtection="0"/>
    <xf numFmtId="0" fontId="33" fillId="0" borderId="0" applyFont="0" applyFill="0" applyBorder="0" applyAlignment="0" applyProtection="0"/>
    <xf numFmtId="168" fontId="33" fillId="0" borderId="0" applyFont="0" applyFill="0" applyBorder="0" applyAlignment="0" applyProtection="0"/>
    <xf numFmtId="41" fontId="33" fillId="0" borderId="0" applyFont="0" applyFill="0" applyBorder="0" applyAlignment="0" applyProtection="0"/>
    <xf numFmtId="43" fontId="33" fillId="0" borderId="0" applyFont="0" applyFill="0" applyBorder="0" applyAlignment="0" applyProtection="0"/>
    <xf numFmtId="197" fontId="33" fillId="0" borderId="0" applyFont="0" applyFill="0" applyBorder="0" applyAlignment="0" applyProtection="0"/>
    <xf numFmtId="198" fontId="33" fillId="0" borderId="0" applyFont="0" applyFill="0" applyBorder="0" applyAlignment="0" applyProtection="0"/>
    <xf numFmtId="0" fontId="119" fillId="0" borderId="0" applyNumberFormat="0" applyAlignment="0">
      <alignment vertical="center"/>
    </xf>
    <xf numFmtId="0" fontId="120" fillId="83" borderId="0" applyNumberFormat="0" applyBorder="0" applyAlignment="0" applyProtection="0"/>
    <xf numFmtId="0" fontId="121" fillId="83" borderId="0" applyNumberFormat="0" applyBorder="0" applyAlignment="0" applyProtection="0"/>
    <xf numFmtId="0" fontId="122" fillId="83" borderId="0" applyNumberFormat="0" applyBorder="0" applyAlignment="0" applyProtection="0"/>
    <xf numFmtId="0" fontId="122" fillId="83" borderId="0" applyNumberFormat="0" applyBorder="0" applyAlignment="0" applyProtection="0"/>
    <xf numFmtId="0" fontId="123" fillId="4" borderId="0" applyNumberFormat="0" applyBorder="0" applyAlignment="0" applyProtection="0"/>
    <xf numFmtId="0" fontId="121" fillId="83" borderId="0" applyNumberFormat="0" applyBorder="0" applyAlignment="0" applyProtection="0"/>
    <xf numFmtId="0" fontId="122" fillId="83" borderId="0" applyNumberFormat="0" applyBorder="0" applyAlignment="0" applyProtection="0"/>
    <xf numFmtId="0" fontId="20" fillId="4" borderId="0" applyNumberFormat="0" applyBorder="0" applyAlignment="0" applyProtection="0"/>
    <xf numFmtId="0" fontId="122" fillId="83" borderId="0" applyNumberFormat="0" applyBorder="0" applyAlignment="0" applyProtection="0"/>
    <xf numFmtId="0" fontId="122" fillId="83" borderId="0" applyNumberFormat="0" applyBorder="0" applyAlignment="0" applyProtection="0"/>
    <xf numFmtId="0" fontId="122" fillId="83" borderId="0" applyNumberFormat="0" applyBorder="0" applyAlignment="0" applyProtection="0"/>
    <xf numFmtId="0" fontId="122" fillId="83" borderId="0" applyNumberFormat="0" applyBorder="0" applyAlignment="0" applyProtection="0"/>
    <xf numFmtId="0" fontId="122" fillId="83" borderId="0" applyNumberFormat="0" applyBorder="0" applyAlignment="0" applyProtection="0"/>
    <xf numFmtId="0" fontId="122" fillId="83" borderId="0" applyNumberFormat="0" applyBorder="0" applyAlignment="0" applyProtection="0"/>
    <xf numFmtId="0" fontId="1" fillId="0" borderId="0"/>
    <xf numFmtId="0" fontId="36" fillId="0" borderId="0"/>
    <xf numFmtId="0" fontId="75" fillId="0" borderId="0"/>
    <xf numFmtId="0" fontId="75" fillId="0" borderId="0"/>
    <xf numFmtId="0" fontId="75" fillId="0" borderId="0"/>
    <xf numFmtId="0" fontId="75" fillId="0" borderId="0"/>
    <xf numFmtId="0" fontId="1" fillId="0" borderId="0"/>
    <xf numFmtId="0" fontId="75" fillId="0" borderId="0"/>
    <xf numFmtId="0" fontId="75" fillId="0" borderId="0"/>
    <xf numFmtId="0" fontId="1" fillId="0" borderId="0"/>
    <xf numFmtId="0" fontId="75" fillId="0" borderId="0"/>
    <xf numFmtId="0" fontId="75" fillId="0" borderId="0"/>
    <xf numFmtId="0" fontId="1" fillId="0" borderId="0"/>
    <xf numFmtId="0" fontId="33" fillId="0" borderId="0"/>
    <xf numFmtId="0" fontId="75" fillId="0" borderId="0"/>
    <xf numFmtId="0" fontId="75" fillId="0" borderId="0"/>
    <xf numFmtId="0" fontId="36" fillId="0" borderId="0"/>
    <xf numFmtId="0" fontId="75" fillId="0" borderId="0"/>
    <xf numFmtId="0" fontId="75" fillId="0" borderId="0"/>
    <xf numFmtId="0" fontId="36" fillId="0" borderId="0"/>
    <xf numFmtId="0" fontId="36" fillId="0" borderId="0"/>
    <xf numFmtId="0" fontId="75" fillId="0" borderId="0"/>
    <xf numFmtId="0" fontId="75" fillId="0" borderId="0"/>
    <xf numFmtId="0" fontId="75" fillId="0" borderId="0"/>
    <xf numFmtId="0" fontId="75" fillId="0" borderId="0"/>
    <xf numFmtId="0" fontId="36" fillId="0" borderId="0"/>
    <xf numFmtId="0" fontId="36" fillId="0" borderId="0"/>
    <xf numFmtId="0" fontId="75" fillId="0" borderId="0"/>
    <xf numFmtId="0" fontId="75" fillId="0" borderId="0"/>
    <xf numFmtId="0" fontId="75" fillId="0" borderId="0"/>
    <xf numFmtId="0" fontId="75" fillId="0" borderId="0"/>
    <xf numFmtId="0" fontId="36" fillId="0" borderId="0"/>
    <xf numFmtId="0" fontId="36" fillId="0" borderId="0"/>
    <xf numFmtId="0" fontId="75" fillId="0" borderId="0"/>
    <xf numFmtId="0" fontId="75" fillId="0" borderId="0"/>
    <xf numFmtId="0" fontId="75" fillId="0" borderId="0"/>
    <xf numFmtId="0" fontId="75" fillId="0" borderId="0"/>
    <xf numFmtId="0" fontId="36" fillId="0" borderId="0"/>
    <xf numFmtId="0" fontId="75" fillId="0" borderId="0"/>
    <xf numFmtId="0" fontId="75" fillId="0" borderId="0"/>
    <xf numFmtId="0" fontId="36" fillId="0" borderId="0"/>
    <xf numFmtId="0" fontId="1" fillId="0" borderId="0"/>
    <xf numFmtId="0" fontId="1" fillId="0" borderId="0"/>
    <xf numFmtId="0" fontId="33" fillId="0" borderId="0"/>
    <xf numFmtId="0" fontId="36" fillId="0" borderId="0"/>
    <xf numFmtId="0" fontId="36" fillId="0" borderId="0"/>
    <xf numFmtId="0" fontId="74" fillId="0" borderId="0"/>
    <xf numFmtId="0" fontId="1" fillId="0" borderId="0"/>
    <xf numFmtId="0" fontId="33" fillId="0" borderId="0"/>
    <xf numFmtId="0" fontId="36" fillId="0" borderId="0"/>
    <xf numFmtId="0" fontId="33" fillId="0" borderId="0"/>
    <xf numFmtId="0" fontId="33" fillId="0" borderId="0"/>
    <xf numFmtId="0" fontId="36"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33" fillId="0" borderId="0"/>
    <xf numFmtId="0" fontId="1" fillId="0" borderId="0"/>
    <xf numFmtId="0" fontId="33" fillId="0" borderId="0"/>
    <xf numFmtId="0" fontId="36" fillId="0" borderId="0"/>
    <xf numFmtId="0" fontId="33" fillId="0" borderId="0"/>
    <xf numFmtId="0" fontId="33" fillId="0" borderId="0"/>
    <xf numFmtId="0" fontId="74" fillId="0" borderId="0"/>
    <xf numFmtId="0" fontId="75" fillId="0" borderId="0"/>
    <xf numFmtId="0" fontId="74" fillId="0" borderId="0"/>
    <xf numFmtId="0" fontId="36" fillId="0" borderId="0"/>
    <xf numFmtId="0" fontId="1" fillId="0" borderId="0"/>
    <xf numFmtId="0" fontId="1" fillId="0" borderId="0"/>
    <xf numFmtId="0" fontId="36" fillId="0" borderId="0"/>
    <xf numFmtId="0" fontId="33" fillId="0" borderId="0"/>
    <xf numFmtId="0" fontId="33" fillId="0" borderId="0"/>
    <xf numFmtId="0" fontId="36" fillId="0" borderId="0"/>
    <xf numFmtId="0" fontId="36" fillId="0" borderId="0"/>
    <xf numFmtId="0" fontId="33" fillId="0" borderId="0"/>
    <xf numFmtId="0" fontId="33" fillId="0" borderId="0"/>
    <xf numFmtId="0" fontId="36" fillId="0" borderId="0"/>
    <xf numFmtId="0" fontId="33" fillId="0" borderId="0"/>
    <xf numFmtId="0" fontId="36" fillId="0" borderId="0"/>
    <xf numFmtId="0" fontId="75" fillId="0" borderId="0"/>
    <xf numFmtId="0" fontId="75" fillId="0" borderId="0"/>
    <xf numFmtId="0" fontId="36" fillId="0" borderId="0"/>
    <xf numFmtId="0" fontId="1" fillId="0" borderId="0"/>
    <xf numFmtId="0" fontId="1" fillId="0" borderId="0"/>
    <xf numFmtId="0" fontId="36" fillId="0" borderId="0"/>
    <xf numFmtId="0" fontId="1" fillId="0" borderId="0"/>
    <xf numFmtId="0" fontId="1" fillId="0" borderId="0"/>
    <xf numFmtId="0" fontId="36" fillId="0" borderId="0"/>
    <xf numFmtId="0" fontId="1" fillId="0" borderId="0"/>
    <xf numFmtId="0" fontId="1" fillId="0" borderId="0"/>
    <xf numFmtId="0" fontId="34" fillId="0" borderId="0"/>
    <xf numFmtId="0" fontId="124" fillId="0" borderId="0"/>
    <xf numFmtId="0" fontId="36" fillId="0" borderId="0"/>
    <xf numFmtId="0" fontId="1" fillId="0" borderId="0"/>
    <xf numFmtId="0" fontId="1" fillId="0" borderId="0"/>
    <xf numFmtId="0" fontId="36" fillId="0" borderId="0"/>
    <xf numFmtId="0" fontId="1" fillId="0" borderId="0"/>
    <xf numFmtId="0" fontId="1" fillId="0" borderId="0"/>
    <xf numFmtId="0" fontId="36" fillId="0" borderId="0"/>
    <xf numFmtId="0" fontId="1" fillId="0" borderId="0"/>
    <xf numFmtId="0" fontId="1" fillId="0" borderId="0"/>
    <xf numFmtId="0" fontId="36" fillId="0" borderId="0"/>
    <xf numFmtId="0" fontId="1" fillId="0" borderId="0"/>
    <xf numFmtId="0" fontId="1" fillId="0" borderId="0"/>
    <xf numFmtId="0" fontId="36" fillId="0" borderId="0"/>
    <xf numFmtId="0" fontId="1" fillId="0" borderId="0"/>
    <xf numFmtId="0" fontId="1" fillId="0" borderId="0"/>
    <xf numFmtId="0" fontId="33" fillId="0" borderId="0"/>
    <xf numFmtId="0" fontId="33" fillId="0" borderId="0"/>
    <xf numFmtId="0" fontId="1" fillId="0" borderId="0"/>
    <xf numFmtId="0" fontId="74" fillId="0" borderId="0"/>
    <xf numFmtId="0" fontId="68" fillId="0" borderId="0"/>
    <xf numFmtId="0" fontId="1" fillId="0" borderId="0"/>
    <xf numFmtId="0" fontId="33" fillId="0" borderId="0"/>
    <xf numFmtId="0" fontId="1" fillId="0" borderId="0"/>
    <xf numFmtId="0" fontId="68" fillId="0" borderId="0"/>
    <xf numFmtId="0" fontId="33" fillId="0" borderId="0"/>
    <xf numFmtId="0" fontId="33" fillId="0" borderId="0"/>
    <xf numFmtId="0" fontId="33" fillId="0" borderId="0"/>
    <xf numFmtId="0" fontId="33" fillId="0" borderId="0"/>
    <xf numFmtId="0" fontId="33" fillId="0" borderId="0"/>
    <xf numFmtId="0" fontId="1" fillId="0" borderId="0"/>
    <xf numFmtId="0" fontId="1" fillId="0" borderId="0"/>
    <xf numFmtId="0" fontId="33" fillId="0" borderId="0"/>
    <xf numFmtId="0" fontId="36" fillId="0" borderId="0"/>
    <xf numFmtId="0" fontId="1" fillId="0" borderId="0"/>
    <xf numFmtId="0" fontId="1" fillId="0" borderId="0"/>
    <xf numFmtId="0" fontId="36" fillId="0" borderId="0"/>
    <xf numFmtId="0" fontId="1" fillId="0" borderId="0"/>
    <xf numFmtId="0" fontId="1" fillId="0" borderId="0"/>
    <xf numFmtId="0" fontId="1" fillId="0" borderId="0"/>
    <xf numFmtId="0" fontId="36" fillId="0" borderId="0"/>
    <xf numFmtId="0" fontId="1" fillId="0" borderId="0"/>
    <xf numFmtId="0" fontId="1" fillId="0" borderId="0"/>
    <xf numFmtId="0" fontId="41" fillId="0" borderId="0"/>
    <xf numFmtId="0" fontId="41" fillId="0" borderId="0"/>
    <xf numFmtId="0" fontId="125" fillId="0" borderId="0"/>
    <xf numFmtId="0" fontId="36" fillId="0" borderId="0"/>
    <xf numFmtId="0" fontId="1" fillId="0" borderId="0"/>
    <xf numFmtId="0" fontId="1" fillId="0" borderId="0"/>
    <xf numFmtId="0" fontId="36" fillId="0" borderId="0"/>
    <xf numFmtId="0" fontId="36" fillId="0" borderId="0"/>
    <xf numFmtId="0" fontId="1" fillId="0" borderId="0"/>
    <xf numFmtId="0" fontId="1" fillId="0" borderId="0"/>
    <xf numFmtId="0" fontId="36" fillId="0" borderId="0"/>
    <xf numFmtId="0" fontId="1" fillId="0" borderId="0"/>
    <xf numFmtId="0" fontId="1" fillId="0" borderId="0"/>
    <xf numFmtId="0" fontId="41" fillId="0" borderId="0"/>
    <xf numFmtId="0" fontId="41" fillId="0" borderId="0"/>
    <xf numFmtId="0" fontId="41" fillId="0" borderId="0"/>
    <xf numFmtId="0" fontId="1" fillId="0" borderId="0"/>
    <xf numFmtId="0" fontId="33" fillId="0" borderId="0"/>
    <xf numFmtId="0" fontId="1" fillId="0" borderId="0"/>
    <xf numFmtId="0" fontId="1" fillId="0" borderId="0"/>
    <xf numFmtId="0" fontId="1" fillId="0" borderId="0"/>
    <xf numFmtId="0" fontId="1" fillId="0" borderId="0"/>
    <xf numFmtId="0" fontId="1" fillId="0" borderId="0"/>
    <xf numFmtId="0" fontId="1" fillId="0" borderId="0"/>
    <xf numFmtId="0" fontId="36" fillId="0" borderId="0"/>
    <xf numFmtId="0" fontId="1" fillId="0" borderId="0"/>
    <xf numFmtId="0" fontId="1" fillId="0" borderId="0"/>
    <xf numFmtId="0" fontId="1" fillId="0" borderId="0"/>
    <xf numFmtId="0" fontId="1" fillId="0" borderId="0"/>
    <xf numFmtId="0" fontId="41" fillId="0" borderId="0"/>
    <xf numFmtId="0" fontId="1" fillId="0" borderId="0"/>
    <xf numFmtId="0" fontId="41" fillId="0" borderId="0"/>
    <xf numFmtId="0" fontId="126" fillId="0" borderId="0"/>
    <xf numFmtId="0" fontId="33" fillId="0" borderId="0"/>
    <xf numFmtId="0" fontId="1" fillId="0" borderId="0"/>
    <xf numFmtId="0" fontId="1" fillId="0" borderId="0"/>
    <xf numFmtId="0" fontId="33" fillId="0" borderId="0"/>
    <xf numFmtId="0" fontId="33" fillId="0" borderId="0"/>
    <xf numFmtId="0" fontId="35" fillId="0" borderId="0"/>
    <xf numFmtId="0" fontId="37" fillId="0" borderId="0"/>
    <xf numFmtId="0" fontId="33" fillId="0" borderId="0"/>
    <xf numFmtId="0" fontId="33" fillId="0" borderId="0"/>
    <xf numFmtId="0" fontId="33" fillId="0" borderId="0"/>
    <xf numFmtId="0" fontId="74" fillId="0" borderId="0"/>
    <xf numFmtId="0" fontId="33" fillId="0" borderId="0"/>
    <xf numFmtId="0" fontId="127" fillId="0" borderId="0"/>
    <xf numFmtId="0" fontId="1" fillId="0" borderId="0"/>
    <xf numFmtId="0" fontId="35" fillId="0" borderId="0"/>
    <xf numFmtId="0" fontId="37" fillId="0" borderId="0"/>
    <xf numFmtId="0" fontId="35" fillId="0" borderId="0"/>
    <xf numFmtId="0" fontId="36" fillId="0" borderId="0"/>
    <xf numFmtId="0" fontId="75" fillId="0" borderId="0"/>
    <xf numFmtId="0" fontId="75" fillId="0" borderId="0"/>
    <xf numFmtId="0" fontId="75" fillId="0" borderId="0"/>
    <xf numFmtId="0" fontId="75" fillId="0" borderId="0"/>
    <xf numFmtId="0" fontId="36" fillId="0" borderId="0"/>
    <xf numFmtId="0" fontId="33" fillId="0" borderId="0"/>
    <xf numFmtId="0" fontId="36" fillId="0" borderId="0"/>
    <xf numFmtId="0" fontId="1" fillId="0" borderId="0"/>
    <xf numFmtId="0" fontId="1" fillId="0" borderId="0"/>
    <xf numFmtId="0" fontId="75" fillId="0" borderId="0"/>
    <xf numFmtId="0" fontId="75" fillId="0" borderId="0"/>
    <xf numFmtId="0" fontId="36" fillId="0" borderId="0"/>
    <xf numFmtId="0" fontId="47" fillId="0" borderId="0"/>
    <xf numFmtId="0" fontId="1" fillId="0" borderId="0"/>
    <xf numFmtId="0" fontId="1" fillId="0" borderId="0"/>
    <xf numFmtId="0" fontId="36" fillId="0" borderId="0"/>
    <xf numFmtId="0" fontId="1" fillId="0" borderId="0"/>
    <xf numFmtId="0" fontId="75" fillId="0" borderId="0"/>
    <xf numFmtId="0" fontId="75" fillId="0" borderId="0"/>
    <xf numFmtId="0" fontId="128" fillId="0" borderId="0"/>
    <xf numFmtId="1" fontId="76" fillId="0" borderId="0">
      <alignment horizontal="right" vertical="top"/>
    </xf>
    <xf numFmtId="0" fontId="34" fillId="0" borderId="0"/>
    <xf numFmtId="0" fontId="84" fillId="0" borderId="0"/>
    <xf numFmtId="0" fontId="129" fillId="0" borderId="0"/>
    <xf numFmtId="0" fontId="84" fillId="0" borderId="0"/>
    <xf numFmtId="0" fontId="36" fillId="84" borderId="55" applyNumberFormat="0" applyFont="0" applyAlignment="0" applyProtection="0"/>
    <xf numFmtId="0" fontId="35" fillId="84" borderId="55" applyNumberFormat="0" applyFont="0" applyAlignment="0" applyProtection="0"/>
    <xf numFmtId="0" fontId="33" fillId="84" borderId="55" applyNumberFormat="0" applyFont="0" applyAlignment="0" applyProtection="0"/>
    <xf numFmtId="0" fontId="33" fillId="84" borderId="55" applyNumberFormat="0" applyFont="0" applyAlignment="0" applyProtection="0"/>
    <xf numFmtId="0" fontId="33" fillId="84" borderId="55" applyNumberFormat="0" applyFont="0" applyAlignment="0" applyProtection="0"/>
    <xf numFmtId="0" fontId="33" fillId="84" borderId="55" applyNumberFormat="0" applyFont="0" applyAlignment="0" applyProtection="0"/>
    <xf numFmtId="0" fontId="37" fillId="8" borderId="8" applyNumberFormat="0" applyFont="0" applyAlignment="0" applyProtection="0"/>
    <xf numFmtId="0" fontId="35" fillId="84" borderId="55" applyNumberFormat="0" applyFont="0" applyAlignment="0" applyProtection="0"/>
    <xf numFmtId="0" fontId="33" fillId="84" borderId="55" applyNumberFormat="0" applyFont="0" applyAlignment="0" applyProtection="0"/>
    <xf numFmtId="0" fontId="36" fillId="84" borderId="55"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33" fillId="84" borderId="55" applyNumberFormat="0" applyFont="0" applyAlignment="0" applyProtection="0"/>
    <xf numFmtId="0" fontId="33" fillId="84" borderId="55" applyNumberFormat="0" applyFont="0" applyAlignment="0" applyProtection="0"/>
    <xf numFmtId="0" fontId="33" fillId="84" borderId="55" applyNumberFormat="0" applyFont="0" applyAlignment="0" applyProtection="0"/>
    <xf numFmtId="0" fontId="33" fillId="84" borderId="55" applyNumberFormat="0" applyFont="0" applyAlignment="0" applyProtection="0"/>
    <xf numFmtId="0" fontId="33" fillId="84" borderId="55" applyNumberFormat="0" applyFont="0" applyAlignment="0" applyProtection="0"/>
    <xf numFmtId="0" fontId="130" fillId="0" borderId="0">
      <alignment horizontal="left"/>
    </xf>
    <xf numFmtId="0" fontId="68" fillId="84" borderId="55" applyNumberFormat="0" applyFont="0" applyAlignment="0" applyProtection="0"/>
    <xf numFmtId="195" fontId="73" fillId="0" borderId="0" applyFont="0" applyFill="0" applyBorder="0" applyAlignment="0" applyProtection="0">
      <alignment vertical="center"/>
    </xf>
    <xf numFmtId="167" fontId="73" fillId="0" borderId="0" applyFont="0" applyFill="0" applyBorder="0" applyAlignment="0" applyProtection="0">
      <alignment vertical="center"/>
    </xf>
    <xf numFmtId="0" fontId="131" fillId="35" borderId="0" applyNumberFormat="0" applyBorder="0" applyAlignment="0" applyProtection="0"/>
    <xf numFmtId="0" fontId="132" fillId="52" borderId="56" applyNumberFormat="0" applyAlignment="0" applyProtection="0"/>
    <xf numFmtId="0" fontId="133" fillId="52" borderId="56" applyNumberFormat="0" applyAlignment="0" applyProtection="0"/>
    <xf numFmtId="0" fontId="133" fillId="52" borderId="56" applyNumberFormat="0" applyAlignment="0" applyProtection="0"/>
    <xf numFmtId="0" fontId="134" fillId="6" borderId="5" applyNumberFormat="0" applyAlignment="0" applyProtection="0"/>
    <xf numFmtId="0" fontId="132" fillId="52" borderId="56" applyNumberFormat="0" applyAlignment="0" applyProtection="0"/>
    <xf numFmtId="0" fontId="133" fillId="52" borderId="56" applyNumberFormat="0" applyAlignment="0" applyProtection="0"/>
    <xf numFmtId="0" fontId="133" fillId="52" borderId="56" applyNumberFormat="0" applyAlignment="0" applyProtection="0"/>
    <xf numFmtId="0" fontId="22" fillId="6" borderId="5" applyNumberFormat="0" applyAlignment="0" applyProtection="0"/>
    <xf numFmtId="0" fontId="133" fillId="52" borderId="56" applyNumberFormat="0" applyAlignment="0" applyProtection="0"/>
    <xf numFmtId="0" fontId="133" fillId="52" borderId="56" applyNumberFormat="0" applyAlignment="0" applyProtection="0"/>
    <xf numFmtId="0" fontId="133" fillId="52" borderId="56" applyNumberFormat="0" applyAlignment="0" applyProtection="0"/>
    <xf numFmtId="0" fontId="133" fillId="52" borderId="56" applyNumberFormat="0" applyAlignment="0" applyProtection="0"/>
    <xf numFmtId="0" fontId="133" fillId="52" borderId="56" applyNumberFormat="0" applyAlignment="0" applyProtection="0"/>
    <xf numFmtId="199" fontId="84" fillId="0" borderId="0" applyFont="0" applyFill="0" applyBorder="0" applyAlignment="0" applyProtection="0"/>
    <xf numFmtId="200" fontId="84" fillId="0" borderId="0" applyFont="0" applyFill="0" applyBorder="0" applyAlignment="0" applyProtection="0"/>
    <xf numFmtId="9" fontId="36" fillId="0" borderId="0" applyFont="0" applyFill="0" applyBorder="0" applyAlignment="0" applyProtection="0"/>
    <xf numFmtId="9" fontId="36" fillId="0" borderId="0" applyFont="0" applyFill="0" applyBorder="0" applyAlignment="0" applyProtection="0"/>
    <xf numFmtId="9" fontId="75" fillId="0" borderId="0" applyFont="0" applyFill="0" applyBorder="0" applyAlignment="0" applyProtection="0"/>
    <xf numFmtId="9" fontId="75" fillId="0" borderId="0" applyFont="0" applyFill="0" applyBorder="0" applyAlignment="0" applyProtection="0"/>
    <xf numFmtId="9" fontId="75" fillId="0" borderId="0" applyFont="0" applyFill="0" applyBorder="0" applyAlignment="0" applyProtection="0"/>
    <xf numFmtId="9" fontId="75" fillId="0" borderId="0" applyFont="0" applyFill="0" applyBorder="0" applyAlignment="0" applyProtection="0"/>
    <xf numFmtId="9" fontId="36"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36"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36"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36"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36"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36" fillId="0" borderId="0" applyFont="0" applyFill="0" applyBorder="0" applyAlignment="0" applyProtection="0"/>
    <xf numFmtId="9" fontId="36"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36"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36"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33" fillId="0" borderId="0" applyFont="0" applyFill="0" applyBorder="0" applyAlignment="0" applyProtection="0"/>
    <xf numFmtId="9" fontId="1"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6" fillId="0" borderId="0" applyFont="0" applyFill="0" applyBorder="0" applyAlignment="0" applyProtection="0"/>
    <xf numFmtId="9" fontId="35" fillId="0" borderId="0" applyFont="0" applyFill="0" applyBorder="0" applyAlignment="0" applyProtection="0"/>
    <xf numFmtId="9" fontId="37" fillId="0" borderId="0" applyFont="0" applyFill="0" applyBorder="0" applyAlignment="0" applyProtection="0"/>
    <xf numFmtId="9" fontId="36"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36" fillId="0" borderId="0" applyFont="0" applyFill="0" applyBorder="0" applyAlignment="0" applyProtection="0"/>
    <xf numFmtId="9" fontId="75" fillId="0" borderId="0" applyFont="0" applyFill="0" applyBorder="0" applyAlignment="0" applyProtection="0"/>
    <xf numFmtId="9" fontId="75" fillId="0" borderId="0" applyFont="0" applyFill="0" applyBorder="0" applyAlignment="0" applyProtection="0"/>
    <xf numFmtId="9" fontId="36" fillId="0" borderId="0" applyFont="0" applyFill="0" applyBorder="0" applyAlignment="0" applyProtection="0"/>
    <xf numFmtId="9" fontId="75" fillId="0" borderId="0" applyFont="0" applyFill="0" applyBorder="0" applyAlignment="0" applyProtection="0"/>
    <xf numFmtId="9" fontId="75" fillId="0" borderId="0" applyFont="0" applyFill="0" applyBorder="0" applyAlignment="0" applyProtection="0"/>
    <xf numFmtId="9" fontId="33" fillId="0" borderId="0" applyFont="0" applyFill="0" applyBorder="0" applyAlignment="0" applyProtection="0"/>
    <xf numFmtId="9" fontId="33" fillId="0" borderId="0" applyFont="0" applyFill="0" applyBorder="0" applyAlignment="0" applyProtection="0"/>
    <xf numFmtId="9" fontId="36" fillId="0" borderId="0" applyFont="0" applyFill="0" applyBorder="0" applyAlignment="0" applyProtection="0"/>
    <xf numFmtId="9" fontId="75" fillId="0" borderId="0" applyFont="0" applyFill="0" applyBorder="0" applyAlignment="0" applyProtection="0"/>
    <xf numFmtId="9" fontId="75" fillId="0" borderId="0" applyFont="0" applyFill="0" applyBorder="0" applyAlignment="0" applyProtection="0"/>
    <xf numFmtId="201" fontId="73" fillId="0" borderId="0" applyFont="0" applyFill="0" applyBorder="0" applyAlignment="0" applyProtection="0">
      <alignment horizontal="right" vertical="center"/>
    </xf>
    <xf numFmtId="202" fontId="73" fillId="0" borderId="0" applyFont="0" applyFill="0" applyBorder="0" applyAlignment="0" applyProtection="0">
      <alignment vertical="center"/>
    </xf>
    <xf numFmtId="9" fontId="33" fillId="0" borderId="0" applyNumberFormat="0" applyFont="0" applyFill="0" applyBorder="0" applyAlignment="0" applyProtection="0"/>
    <xf numFmtId="0" fontId="47" fillId="59" borderId="36"/>
    <xf numFmtId="0" fontId="72" fillId="0" borderId="0" applyNumberFormat="0" applyFill="0" applyBorder="0">
      <alignment horizontal="left" vertical="center" wrapText="1"/>
    </xf>
    <xf numFmtId="0" fontId="73" fillId="0" borderId="0" applyNumberFormat="0" applyFill="0" applyBorder="0">
      <alignment horizontal="left" vertical="center" wrapText="1" indent="1"/>
    </xf>
    <xf numFmtId="0" fontId="70" fillId="59" borderId="0">
      <alignment horizontal="right"/>
    </xf>
    <xf numFmtId="0" fontId="135" fillId="82" borderId="0">
      <alignment horizontal="center"/>
    </xf>
    <xf numFmtId="0" fontId="136" fillId="78" borderId="36">
      <alignment horizontal="left" vertical="top" wrapText="1"/>
    </xf>
    <xf numFmtId="0" fontId="137" fillId="78" borderId="57">
      <alignment horizontal="left" vertical="top" wrapText="1"/>
    </xf>
    <xf numFmtId="0" fontId="136" fillId="78" borderId="58">
      <alignment horizontal="left" vertical="top" wrapText="1"/>
    </xf>
    <xf numFmtId="0" fontId="136" fillId="78" borderId="57">
      <alignment horizontal="left" vertical="top"/>
    </xf>
    <xf numFmtId="0" fontId="42" fillId="0" borderId="28">
      <alignment horizontal="center" vertical="center"/>
    </xf>
    <xf numFmtId="0" fontId="33" fillId="62" borderId="0" applyNumberFormat="0" applyFont="0" applyBorder="0" applyProtection="0">
      <alignment horizontal="left" vertical="center"/>
    </xf>
    <xf numFmtId="0" fontId="33" fillId="0" borderId="59" applyNumberFormat="0" applyFill="0" applyProtection="0">
      <alignment horizontal="left" vertical="center" wrapText="1" indent="1"/>
    </xf>
    <xf numFmtId="203" fontId="33" fillId="0" borderId="59" applyFill="0" applyProtection="0">
      <alignment horizontal="right" vertical="center" wrapText="1"/>
    </xf>
    <xf numFmtId="0" fontId="33" fillId="0" borderId="0" applyNumberFormat="0" applyFill="0" applyBorder="0" applyProtection="0">
      <alignment horizontal="left" vertical="center" wrapText="1"/>
    </xf>
    <xf numFmtId="0" fontId="33" fillId="0" borderId="0" applyNumberFormat="0" applyFill="0" applyBorder="0" applyProtection="0">
      <alignment horizontal="left" vertical="center" wrapText="1" indent="1"/>
    </xf>
    <xf numFmtId="203" fontId="33" fillId="0" borderId="0" applyFill="0" applyBorder="0" applyProtection="0">
      <alignment horizontal="right" vertical="center" wrapText="1"/>
    </xf>
    <xf numFmtId="204" fontId="33" fillId="0" borderId="0" applyFill="0" applyBorder="0" applyProtection="0">
      <alignment horizontal="right" vertical="center" wrapText="1"/>
    </xf>
    <xf numFmtId="0" fontId="33" fillId="0" borderId="60" applyNumberFormat="0" applyFill="0" applyProtection="0">
      <alignment horizontal="left" vertical="center" wrapText="1"/>
    </xf>
    <xf numFmtId="0" fontId="33" fillId="0" borderId="60" applyNumberFormat="0" applyFill="0" applyProtection="0">
      <alignment horizontal="left" vertical="center" wrapText="1" indent="1"/>
    </xf>
    <xf numFmtId="203" fontId="33" fillId="0" borderId="60" applyFill="0" applyProtection="0">
      <alignment horizontal="right" vertical="center" wrapText="1"/>
    </xf>
    <xf numFmtId="0" fontId="33" fillId="0" borderId="0" applyNumberFormat="0" applyFill="0" applyBorder="0" applyProtection="0">
      <alignment vertical="center" wrapText="1"/>
    </xf>
    <xf numFmtId="0" fontId="33" fillId="0" borderId="0" applyNumberFormat="0" applyFill="0" applyBorder="0" applyAlignment="0" applyProtection="0"/>
    <xf numFmtId="0" fontId="33" fillId="0" borderId="0" applyNumberFormat="0" applyFill="0" applyBorder="0" applyProtection="0">
      <alignment vertical="center" wrapText="1"/>
    </xf>
    <xf numFmtId="0" fontId="33" fillId="0" borderId="0" applyNumberFormat="0" applyFill="0" applyBorder="0" applyProtection="0">
      <alignment vertical="center" wrapText="1"/>
    </xf>
    <xf numFmtId="0" fontId="33" fillId="0" borderId="0" applyNumberFormat="0" applyFont="0" applyFill="0" applyBorder="0" applyProtection="0">
      <alignment horizontal="right" vertical="center"/>
    </xf>
    <xf numFmtId="0" fontId="138" fillId="0" borderId="0" applyNumberFormat="0" applyFill="0" applyBorder="0" applyProtection="0">
      <alignment horizontal="left" vertical="center" wrapText="1"/>
    </xf>
    <xf numFmtId="0" fontId="138" fillId="0" borderId="0" applyNumberFormat="0" applyFill="0" applyBorder="0" applyProtection="0">
      <alignment horizontal="left" vertical="center" wrapText="1"/>
    </xf>
    <xf numFmtId="0" fontId="139" fillId="0" borderId="0" applyNumberFormat="0" applyFill="0" applyBorder="0" applyProtection="0">
      <alignment vertical="center" wrapText="1"/>
    </xf>
    <xf numFmtId="0" fontId="33" fillId="0" borderId="61" applyNumberFormat="0" applyFont="0" applyFill="0" applyProtection="0">
      <alignment horizontal="center" vertical="center" wrapText="1"/>
    </xf>
    <xf numFmtId="0" fontId="138" fillId="0" borderId="61" applyNumberFormat="0" applyFill="0" applyProtection="0">
      <alignment horizontal="center" vertical="center" wrapText="1"/>
    </xf>
    <xf numFmtId="0" fontId="138" fillId="0" borderId="61" applyNumberFormat="0" applyFill="0" applyProtection="0">
      <alignment horizontal="center" vertical="center" wrapText="1"/>
    </xf>
    <xf numFmtId="0" fontId="33" fillId="0" borderId="59" applyNumberFormat="0" applyFill="0" applyProtection="0">
      <alignment horizontal="left" vertical="center" wrapText="1"/>
    </xf>
    <xf numFmtId="0" fontId="68" fillId="0" borderId="0"/>
    <xf numFmtId="0" fontId="74" fillId="0" borderId="0"/>
    <xf numFmtId="0" fontId="33" fillId="0" borderId="0"/>
    <xf numFmtId="0" fontId="33" fillId="0" borderId="0">
      <alignment horizontal="left" wrapText="1"/>
    </xf>
    <xf numFmtId="0" fontId="33" fillId="0" borderId="0">
      <alignment vertical="top"/>
    </xf>
    <xf numFmtId="205" fontId="33" fillId="0" borderId="0" applyFill="0" applyBorder="0" applyAlignment="0" applyProtection="0">
      <alignment wrapText="1"/>
    </xf>
    <xf numFmtId="0" fontId="2" fillId="0" borderId="0" applyNumberFormat="0" applyFill="0" applyBorder="0">
      <alignment horizontal="center" wrapText="1"/>
    </xf>
    <xf numFmtId="0" fontId="2" fillId="0" borderId="0" applyNumberFormat="0" applyFill="0" applyBorder="0">
      <alignment horizontal="center" wrapText="1"/>
    </xf>
    <xf numFmtId="195" fontId="72" fillId="0" borderId="62" applyNumberFormat="0" applyFill="0" applyAlignment="0" applyProtection="0">
      <alignment vertical="center"/>
    </xf>
    <xf numFmtId="195" fontId="73" fillId="0" borderId="63" applyNumberFormat="0" applyFont="0" applyFill="0" applyAlignment="0" applyProtection="0">
      <alignment vertical="center"/>
    </xf>
    <xf numFmtId="0" fontId="140" fillId="0" borderId="64"/>
    <xf numFmtId="0" fontId="73" fillId="59" borderId="0" applyNumberFormat="0" applyFont="0" applyBorder="0" applyAlignment="0" applyProtection="0">
      <alignment vertical="center"/>
    </xf>
    <xf numFmtId="0" fontId="141" fillId="0" borderId="0"/>
    <xf numFmtId="0" fontId="73" fillId="0" borderId="0" applyNumberFormat="0" applyFont="0" applyFill="0" applyAlignment="0" applyProtection="0">
      <alignment vertical="center"/>
    </xf>
    <xf numFmtId="195" fontId="73" fillId="0" borderId="0" applyNumberFormat="0" applyFont="0" applyBorder="0" applyAlignment="0" applyProtection="0">
      <alignment vertical="center"/>
    </xf>
    <xf numFmtId="0" fontId="142" fillId="0" borderId="0">
      <alignment horizontal="left" vertical="top"/>
    </xf>
    <xf numFmtId="0" fontId="69" fillId="59" borderId="0">
      <alignment horizontal="center"/>
    </xf>
    <xf numFmtId="0" fontId="143" fillId="0" borderId="0" applyNumberFormat="0" applyFill="0" applyBorder="0" applyAlignment="0" applyProtection="0"/>
    <xf numFmtId="0" fontId="82" fillId="0" borderId="0" applyNumberFormat="0" applyFill="0" applyBorder="0" applyAlignment="0" applyProtection="0"/>
    <xf numFmtId="0" fontId="144" fillId="0" borderId="0"/>
    <xf numFmtId="49" fontId="73" fillId="0" borderId="0" applyFont="0" applyFill="0" applyBorder="0" applyAlignment="0" applyProtection="0">
      <alignment horizontal="center" vertical="center"/>
    </xf>
    <xf numFmtId="0" fontId="73" fillId="0" borderId="0">
      <alignment vertical="top"/>
    </xf>
    <xf numFmtId="0" fontId="145" fillId="0" borderId="0" applyNumberFormat="0" applyFill="0" applyBorder="0" applyAlignment="0" applyProtection="0"/>
    <xf numFmtId="0" fontId="145" fillId="0" borderId="0" applyNumberFormat="0" applyFill="0" applyBorder="0" applyAlignment="0" applyProtection="0"/>
    <xf numFmtId="0" fontId="145" fillId="0" borderId="0" applyNumberFormat="0" applyFill="0" applyBorder="0" applyAlignment="0" applyProtection="0"/>
    <xf numFmtId="0" fontId="14" fillId="0" borderId="0" applyNumberFormat="0" applyFill="0" applyBorder="0" applyAlignment="0" applyProtection="0"/>
    <xf numFmtId="0" fontId="145" fillId="0" borderId="0" applyNumberFormat="0" applyFill="0" applyBorder="0" applyAlignment="0" applyProtection="0"/>
    <xf numFmtId="0" fontId="145" fillId="0" borderId="0" applyNumberFormat="0" applyFill="0" applyBorder="0" applyAlignment="0" applyProtection="0"/>
    <xf numFmtId="0" fontId="145" fillId="0" borderId="0" applyNumberFormat="0" applyFill="0" applyBorder="0" applyAlignment="0" applyProtection="0"/>
    <xf numFmtId="0" fontId="145" fillId="0" borderId="0" applyNumberFormat="0" applyFill="0" applyBorder="0" applyAlignment="0" applyProtection="0"/>
    <xf numFmtId="0" fontId="145" fillId="0" borderId="0" applyNumberFormat="0" applyFill="0" applyBorder="0" applyAlignment="0" applyProtection="0"/>
    <xf numFmtId="0" fontId="145" fillId="0" borderId="0" applyNumberFormat="0" applyFill="0" applyBorder="0" applyAlignment="0" applyProtection="0"/>
    <xf numFmtId="0" fontId="145" fillId="0" borderId="0" applyNumberFormat="0" applyFill="0" applyBorder="0" applyAlignment="0" applyProtection="0"/>
    <xf numFmtId="0" fontId="146" fillId="59" borderId="0"/>
    <xf numFmtId="0" fontId="145" fillId="0" borderId="0" applyNumberFormat="0" applyFill="0" applyBorder="0" applyAlignment="0" applyProtection="0"/>
    <xf numFmtId="0" fontId="94" fillId="0" borderId="47" applyNumberFormat="0" applyFill="0" applyAlignment="0" applyProtection="0"/>
    <xf numFmtId="0" fontId="96" fillId="0" borderId="48" applyNumberFormat="0" applyFill="0" applyAlignment="0" applyProtection="0"/>
    <xf numFmtId="0" fontId="98" fillId="0" borderId="49" applyNumberFormat="0" applyFill="0" applyAlignment="0" applyProtection="0"/>
    <xf numFmtId="0" fontId="98" fillId="0" borderId="0" applyNumberFormat="0" applyFill="0" applyBorder="0" applyAlignment="0" applyProtection="0"/>
    <xf numFmtId="0" fontId="145" fillId="0" borderId="0" applyNumberFormat="0" applyFill="0" applyBorder="0" applyAlignment="0" applyProtection="0"/>
    <xf numFmtId="0" fontId="147" fillId="0" borderId="0"/>
    <xf numFmtId="0" fontId="148" fillId="0" borderId="65" applyNumberFormat="0" applyFill="0" applyAlignment="0" applyProtection="0"/>
    <xf numFmtId="0" fontId="149" fillId="0" borderId="65" applyNumberFormat="0" applyFill="0" applyAlignment="0" applyProtection="0"/>
    <xf numFmtId="0" fontId="150" fillId="0" borderId="65" applyNumberFormat="0" applyFill="0" applyAlignment="0" applyProtection="0"/>
    <xf numFmtId="0" fontId="150" fillId="0" borderId="65" applyNumberFormat="0" applyFill="0" applyAlignment="0" applyProtection="0"/>
    <xf numFmtId="0" fontId="151" fillId="0" borderId="9" applyNumberFormat="0" applyFill="0" applyAlignment="0" applyProtection="0"/>
    <xf numFmtId="0" fontId="149" fillId="0" borderId="65" applyNumberFormat="0" applyFill="0" applyAlignment="0" applyProtection="0"/>
    <xf numFmtId="0" fontId="150" fillId="0" borderId="65" applyNumberFormat="0" applyFill="0" applyAlignment="0" applyProtection="0"/>
    <xf numFmtId="0" fontId="150" fillId="0" borderId="65" applyNumberFormat="0" applyFill="0" applyAlignment="0" applyProtection="0"/>
    <xf numFmtId="0" fontId="7" fillId="0" borderId="9" applyNumberFormat="0" applyFill="0" applyAlignment="0" applyProtection="0"/>
    <xf numFmtId="0" fontId="150" fillId="0" borderId="65" applyNumberFormat="0" applyFill="0" applyAlignment="0" applyProtection="0"/>
    <xf numFmtId="0" fontId="150" fillId="0" borderId="65" applyNumberFormat="0" applyFill="0" applyAlignment="0" applyProtection="0"/>
    <xf numFmtId="0" fontId="150" fillId="0" borderId="65" applyNumberFormat="0" applyFill="0" applyAlignment="0" applyProtection="0"/>
    <xf numFmtId="0" fontId="150" fillId="0" borderId="65" applyNumberFormat="0" applyFill="0" applyAlignment="0" applyProtection="0"/>
    <xf numFmtId="0" fontId="150" fillId="0" borderId="65" applyNumberFormat="0" applyFill="0" applyAlignment="0" applyProtection="0"/>
    <xf numFmtId="195" fontId="72" fillId="77" borderId="0" applyNumberFormat="0" applyAlignment="0" applyProtection="0">
      <alignment vertical="center"/>
    </xf>
    <xf numFmtId="0" fontId="150" fillId="0" borderId="65" applyNumberFormat="0" applyFill="0" applyAlignment="0" applyProtection="0"/>
    <xf numFmtId="0" fontId="152" fillId="52" borderId="56" applyNumberFormat="0" applyAlignment="0" applyProtection="0"/>
    <xf numFmtId="0" fontId="73" fillId="0" borderId="0" applyNumberFormat="0" applyFont="0" applyBorder="0" applyAlignment="0" applyProtection="0">
      <alignment vertical="center"/>
    </xf>
    <xf numFmtId="0" fontId="73" fillId="0" borderId="0" applyNumberFormat="0" applyFont="0" applyAlignment="0" applyProtection="0">
      <alignment vertical="center"/>
    </xf>
    <xf numFmtId="0" fontId="44" fillId="35" borderId="0" applyNumberFormat="0" applyBorder="0" applyAlignment="0" applyProtection="0"/>
    <xf numFmtId="0" fontId="91" fillId="36" borderId="0" applyNumberFormat="0" applyBorder="0" applyAlignment="0" applyProtection="0"/>
    <xf numFmtId="0" fontId="153" fillId="0" borderId="0" applyNumberFormat="0" applyFill="0" applyBorder="0" applyAlignment="0" applyProtection="0"/>
    <xf numFmtId="0" fontId="154" fillId="0" borderId="0" applyNumberFormat="0" applyFill="0" applyBorder="0" applyAlignment="0" applyProtection="0"/>
    <xf numFmtId="206" fontId="33" fillId="0" borderId="0" applyFont="0" applyFill="0" applyBorder="0" applyAlignment="0" applyProtection="0"/>
    <xf numFmtId="207" fontId="33" fillId="0" borderId="0" applyFont="0" applyFill="0" applyBorder="0" applyAlignment="0" applyProtection="0"/>
    <xf numFmtId="0" fontId="155" fillId="0" borderId="0" applyNumberFormat="0" applyFill="0" applyBorder="0" applyAlignment="0" applyProtection="0"/>
    <xf numFmtId="0" fontId="143" fillId="0" borderId="0" applyNumberFormat="0" applyFill="0" applyBorder="0" applyAlignment="0" applyProtection="0"/>
    <xf numFmtId="0" fontId="143" fillId="0" borderId="0" applyNumberFormat="0" applyFill="0" applyBorder="0" applyAlignment="0" applyProtection="0"/>
    <xf numFmtId="0" fontId="156" fillId="0" borderId="0" applyNumberFormat="0" applyFill="0" applyBorder="0" applyAlignment="0" applyProtection="0"/>
    <xf numFmtId="0" fontId="155" fillId="0" borderId="0" applyNumberFormat="0" applyFill="0" applyBorder="0" applyAlignment="0" applyProtection="0"/>
    <xf numFmtId="0" fontId="143" fillId="0" borderId="0" applyNumberFormat="0" applyFill="0" applyBorder="0" applyAlignment="0" applyProtection="0"/>
    <xf numFmtId="0" fontId="26" fillId="0" borderId="0" applyNumberFormat="0" applyFill="0" applyBorder="0" applyAlignment="0" applyProtection="0"/>
    <xf numFmtId="0" fontId="143" fillId="0" borderId="0" applyNumberFormat="0" applyFill="0" applyBorder="0" applyAlignment="0" applyProtection="0"/>
    <xf numFmtId="0" fontId="143" fillId="0" borderId="0" applyNumberFormat="0" applyFill="0" applyBorder="0" applyAlignment="0" applyProtection="0"/>
    <xf numFmtId="0" fontId="143" fillId="0" borderId="0" applyNumberFormat="0" applyFill="0" applyBorder="0" applyAlignment="0" applyProtection="0"/>
    <xf numFmtId="0" fontId="143" fillId="0" borderId="0" applyNumberFormat="0" applyFill="0" applyBorder="0" applyAlignment="0" applyProtection="0"/>
    <xf numFmtId="0" fontId="143" fillId="0" borderId="0" applyNumberFormat="0" applyFill="0" applyBorder="0" applyAlignment="0" applyProtection="0"/>
    <xf numFmtId="1" fontId="76" fillId="0" borderId="0">
      <alignment vertical="top" wrapText="1"/>
    </xf>
    <xf numFmtId="0" fontId="163" fillId="0" borderId="0"/>
    <xf numFmtId="3" fontId="164" fillId="0" borderId="0">
      <alignment horizontal="right"/>
    </xf>
    <xf numFmtId="169" fontId="164" fillId="0" borderId="0">
      <alignment horizontal="right" vertical="top"/>
    </xf>
    <xf numFmtId="170" fontId="164" fillId="0" borderId="0">
      <alignment horizontal="right" vertical="top"/>
    </xf>
    <xf numFmtId="3" fontId="164" fillId="0" borderId="0">
      <alignment horizontal="right"/>
    </xf>
    <xf numFmtId="169" fontId="164" fillId="0" borderId="0">
      <alignment horizontal="right" vertical="top"/>
    </xf>
    <xf numFmtId="1" fontId="164" fillId="0" borderId="0">
      <alignment horizontal="right" vertical="top"/>
    </xf>
    <xf numFmtId="0" fontId="5" fillId="0" borderId="9" applyNumberFormat="0" applyFill="0" applyAlignment="0" applyProtection="0"/>
    <xf numFmtId="0" fontId="6" fillId="0" borderId="0" applyNumberFormat="0" applyFill="0" applyBorder="0" applyAlignment="0" applyProtection="0"/>
    <xf numFmtId="1" fontId="164" fillId="0" borderId="0">
      <alignment vertical="top" wrapText="1"/>
    </xf>
    <xf numFmtId="0" fontId="166" fillId="0" borderId="0" applyNumberFormat="0" applyFill="0" applyBorder="0" applyAlignment="0" applyProtection="0">
      <alignment vertical="top"/>
      <protection locked="0"/>
    </xf>
    <xf numFmtId="0" fontId="169" fillId="0" borderId="0" applyNumberFormat="0" applyFill="0" applyBorder="0" applyAlignment="0" applyProtection="0"/>
  </cellStyleXfs>
  <cellXfs count="621">
    <xf numFmtId="0" fontId="0" fillId="0" borderId="0" xfId="0"/>
    <xf numFmtId="0" fontId="0" fillId="0" borderId="0" xfId="0" applyAlignment="1">
      <alignment wrapText="1"/>
    </xf>
    <xf numFmtId="0" fontId="9" fillId="0" borderId="0" xfId="0" applyFont="1"/>
    <xf numFmtId="0" fontId="10" fillId="0" borderId="0" xfId="0" applyFont="1"/>
    <xf numFmtId="0" fontId="12" fillId="0" borderId="0" xfId="152" applyFont="1" applyAlignment="1" applyProtection="1"/>
    <xf numFmtId="0" fontId="13" fillId="0" borderId="0" xfId="1" applyFont="1" applyAlignment="1"/>
    <xf numFmtId="0" fontId="10" fillId="85" borderId="13" xfId="0" applyFont="1" applyFill="1" applyBorder="1" applyAlignment="1">
      <alignment horizontal="left" wrapText="1"/>
    </xf>
    <xf numFmtId="0" fontId="10" fillId="85" borderId="15" xfId="0" applyFont="1" applyFill="1" applyBorder="1" applyAlignment="1">
      <alignment horizontal="left" wrapText="1"/>
    </xf>
    <xf numFmtId="0" fontId="158" fillId="85" borderId="16" xfId="0" applyFont="1" applyFill="1" applyBorder="1" applyAlignment="1">
      <alignment horizontal="left" wrapText="1"/>
    </xf>
    <xf numFmtId="0" fontId="10" fillId="85" borderId="15" xfId="0" applyFont="1" applyFill="1" applyBorder="1" applyAlignment="1">
      <alignment wrapText="1"/>
    </xf>
    <xf numFmtId="0" fontId="10" fillId="85" borderId="19" xfId="0" applyFont="1" applyFill="1" applyBorder="1" applyAlignment="1">
      <alignment wrapText="1"/>
    </xf>
    <xf numFmtId="0" fontId="158" fillId="85" borderId="20" xfId="0" applyFont="1" applyFill="1" applyBorder="1" applyAlignment="1">
      <alignment wrapText="1"/>
    </xf>
    <xf numFmtId="0" fontId="158" fillId="85" borderId="21" xfId="0" applyFont="1" applyFill="1" applyBorder="1" applyAlignment="1">
      <alignment horizontal="left" wrapText="1"/>
    </xf>
    <xf numFmtId="0" fontId="159" fillId="85" borderId="21" xfId="0" applyFont="1" applyFill="1" applyBorder="1" applyAlignment="1">
      <alignment horizontal="left" wrapText="1"/>
    </xf>
    <xf numFmtId="0" fontId="158" fillId="85" borderId="11" xfId="0" applyFont="1" applyFill="1" applyBorder="1" applyAlignment="1">
      <alignment horizontal="left" wrapText="1"/>
    </xf>
    <xf numFmtId="0" fontId="159" fillId="85" borderId="11" xfId="0" applyFont="1" applyFill="1" applyBorder="1" applyAlignment="1">
      <alignment horizontal="left" wrapText="1"/>
    </xf>
    <xf numFmtId="0" fontId="158" fillId="85" borderId="24" xfId="0" applyFont="1" applyFill="1" applyBorder="1" applyAlignment="1">
      <alignment horizontal="left" wrapText="1"/>
    </xf>
    <xf numFmtId="0" fontId="158" fillId="85" borderId="26" xfId="0" applyFont="1" applyFill="1" applyBorder="1" applyAlignment="1">
      <alignment horizontal="left" wrapText="1"/>
    </xf>
    <xf numFmtId="0" fontId="160" fillId="33" borderId="31" xfId="0" applyFont="1" applyFill="1" applyBorder="1"/>
    <xf numFmtId="0" fontId="158" fillId="85" borderId="25" xfId="0" applyFont="1" applyFill="1" applyBorder="1" applyAlignment="1">
      <alignment horizontal="left" wrapText="1"/>
    </xf>
    <xf numFmtId="0" fontId="158" fillId="85" borderId="27" xfId="0" applyFont="1" applyFill="1" applyBorder="1" applyAlignment="1">
      <alignment horizontal="left" wrapText="1"/>
    </xf>
    <xf numFmtId="0" fontId="0" fillId="0" borderId="22" xfId="0" applyBorder="1"/>
    <xf numFmtId="0" fontId="0" fillId="0" borderId="14" xfId="0" applyBorder="1"/>
    <xf numFmtId="0" fontId="158" fillId="85" borderId="67" xfId="0" applyFont="1" applyFill="1" applyBorder="1" applyAlignment="1">
      <alignment horizontal="left" wrapText="1"/>
    </xf>
    <xf numFmtId="0" fontId="157" fillId="0" borderId="68" xfId="0" applyFont="1" applyBorder="1"/>
    <xf numFmtId="0" fontId="160" fillId="33" borderId="68" xfId="0" applyFont="1" applyFill="1" applyBorder="1"/>
    <xf numFmtId="0" fontId="10" fillId="0" borderId="68" xfId="0" applyFont="1" applyBorder="1" applyAlignment="1">
      <alignment wrapText="1"/>
    </xf>
    <xf numFmtId="0" fontId="10" fillId="85" borderId="72" xfId="0" applyFont="1" applyFill="1" applyBorder="1" applyAlignment="1">
      <alignment vertical="top" wrapText="1"/>
    </xf>
    <xf numFmtId="0" fontId="10" fillId="85" borderId="25" xfId="0" applyFont="1" applyFill="1" applyBorder="1" applyAlignment="1">
      <alignment wrapText="1"/>
    </xf>
    <xf numFmtId="0" fontId="10" fillId="85" borderId="75" xfId="0" applyFont="1" applyFill="1" applyBorder="1" applyAlignment="1">
      <alignment horizontal="left" vertical="top" wrapText="1"/>
    </xf>
    <xf numFmtId="0" fontId="161" fillId="33" borderId="31" xfId="0" applyFont="1" applyFill="1" applyBorder="1" applyAlignment="1">
      <alignment horizontal="right" wrapText="1"/>
    </xf>
    <xf numFmtId="0" fontId="0" fillId="0" borderId="0" xfId="0"/>
    <xf numFmtId="0" fontId="8" fillId="0" borderId="0" xfId="152" applyAlignment="1" applyProtection="1"/>
    <xf numFmtId="0" fontId="10" fillId="0" borderId="0" xfId="0" applyFont="1"/>
    <xf numFmtId="0" fontId="165" fillId="0" borderId="0" xfId="152" applyFont="1" applyAlignment="1" applyProtection="1"/>
    <xf numFmtId="0" fontId="162" fillId="0" borderId="0" xfId="0" applyFont="1"/>
    <xf numFmtId="0" fontId="10" fillId="0" borderId="0" xfId="0" applyFont="1" applyAlignment="1">
      <alignment horizontal="left" wrapText="1"/>
    </xf>
    <xf numFmtId="0" fontId="162" fillId="0" borderId="0" xfId="0" applyFont="1"/>
    <xf numFmtId="0" fontId="5" fillId="0" borderId="0" xfId="0" applyFont="1"/>
    <xf numFmtId="0" fontId="0" fillId="0" borderId="0" xfId="0"/>
    <xf numFmtId="0" fontId="0" fillId="0" borderId="0" xfId="0" applyAlignment="1">
      <alignment horizontal="left"/>
    </xf>
    <xf numFmtId="0" fontId="0" fillId="0" borderId="0" xfId="0" applyAlignment="1">
      <alignment horizontal="left" vertical="top"/>
    </xf>
    <xf numFmtId="164" fontId="0" fillId="0" borderId="0" xfId="0" applyNumberFormat="1"/>
    <xf numFmtId="0" fontId="167" fillId="0" borderId="0" xfId="0" applyFont="1" applyAlignment="1"/>
    <xf numFmtId="0" fontId="167" fillId="0" borderId="0" xfId="0" applyFont="1"/>
    <xf numFmtId="0" fontId="10" fillId="0" borderId="0" xfId="0" applyFont="1" applyAlignment="1">
      <alignment wrapText="1"/>
    </xf>
    <xf numFmtId="0" fontId="10" fillId="0" borderId="0" xfId="0" applyFont="1" applyAlignment="1"/>
    <xf numFmtId="0" fontId="0" fillId="0" borderId="0" xfId="0" applyFont="1"/>
    <xf numFmtId="165" fontId="0" fillId="0" borderId="0" xfId="19" applyNumberFormat="1" applyFont="1"/>
    <xf numFmtId="14" fontId="10" fillId="0" borderId="0" xfId="0" applyNumberFormat="1" applyFont="1"/>
    <xf numFmtId="0" fontId="6" fillId="0" borderId="82" xfId="0" applyFont="1" applyBorder="1"/>
    <xf numFmtId="0" fontId="10" fillId="0" borderId="76" xfId="0" applyFont="1" applyBorder="1"/>
    <xf numFmtId="0" fontId="158" fillId="0" borderId="66" xfId="0" applyFont="1" applyBorder="1" applyAlignment="1">
      <alignment horizontal="left" wrapText="1"/>
    </xf>
    <xf numFmtId="0" fontId="30" fillId="0" borderId="0" xfId="0" applyFont="1"/>
    <xf numFmtId="0" fontId="158" fillId="0" borderId="16" xfId="0" applyFont="1" applyBorder="1" applyAlignment="1">
      <alignment horizontal="left" wrapText="1"/>
    </xf>
    <xf numFmtId="0" fontId="159" fillId="0" borderId="18" xfId="0" applyFont="1" applyBorder="1"/>
    <xf numFmtId="0" fontId="159" fillId="0" borderId="20" xfId="0" applyFont="1" applyBorder="1" applyAlignment="1">
      <alignment wrapText="1"/>
    </xf>
    <xf numFmtId="0" fontId="10" fillId="0" borderId="74" xfId="0" applyFont="1" applyBorder="1" applyAlignment="1">
      <alignment wrapText="1"/>
    </xf>
    <xf numFmtId="0" fontId="158" fillId="0" borderId="14" xfId="0" applyFont="1" applyBorder="1" applyAlignment="1">
      <alignment horizontal="left" wrapText="1"/>
    </xf>
    <xf numFmtId="0" fontId="159" fillId="0" borderId="14" xfId="0" applyFont="1" applyBorder="1" applyAlignment="1">
      <alignment horizontal="left" wrapText="1"/>
    </xf>
    <xf numFmtId="0" fontId="10" fillId="0" borderId="15" xfId="0" applyFont="1" applyBorder="1" applyAlignment="1">
      <alignment wrapText="1"/>
    </xf>
    <xf numFmtId="0" fontId="158" fillId="0" borderId="23" xfId="0" applyFont="1" applyBorder="1" applyAlignment="1">
      <alignment horizontal="left" wrapText="1"/>
    </xf>
    <xf numFmtId="0" fontId="159" fillId="0" borderId="17" xfId="0" applyFont="1" applyBorder="1" applyAlignment="1">
      <alignment horizontal="left" wrapText="1"/>
    </xf>
    <xf numFmtId="0" fontId="159" fillId="0" borderId="21" xfId="0" applyFont="1" applyBorder="1" applyAlignment="1">
      <alignment horizontal="left" wrapText="1"/>
    </xf>
    <xf numFmtId="0" fontId="159" fillId="0" borderId="11" xfId="0" applyFont="1" applyBorder="1" applyAlignment="1">
      <alignment horizontal="left" wrapText="1"/>
    </xf>
    <xf numFmtId="0" fontId="10" fillId="0" borderId="28" xfId="0" applyFont="1" applyBorder="1" applyAlignment="1">
      <alignment wrapText="1"/>
    </xf>
    <xf numFmtId="0" fontId="159" fillId="0" borderId="16" xfId="0" applyFont="1" applyBorder="1" applyAlignment="1">
      <alignment horizontal="left" wrapText="1"/>
    </xf>
    <xf numFmtId="0" fontId="159" fillId="0" borderId="24" xfId="0" applyFont="1" applyBorder="1" applyAlignment="1">
      <alignment horizontal="left" wrapText="1"/>
    </xf>
    <xf numFmtId="0" fontId="159" fillId="0" borderId="26" xfId="0" applyFont="1" applyBorder="1" applyAlignment="1">
      <alignment horizontal="left" wrapText="1"/>
    </xf>
    <xf numFmtId="0" fontId="10" fillId="0" borderId="83" xfId="0" applyFont="1" applyBorder="1" applyAlignment="1">
      <alignment wrapText="1"/>
    </xf>
    <xf numFmtId="0" fontId="158" fillId="0" borderId="29" xfId="0" applyFont="1" applyBorder="1" applyAlignment="1">
      <alignment horizontal="left" wrapText="1"/>
    </xf>
    <xf numFmtId="0" fontId="158" fillId="0" borderId="69" xfId="0" applyFont="1" applyBorder="1" applyAlignment="1">
      <alignment horizontal="left" wrapText="1"/>
    </xf>
    <xf numFmtId="0" fontId="159" fillId="0" borderId="70" xfId="0" applyFont="1" applyBorder="1" applyAlignment="1">
      <alignment horizontal="left" wrapText="1"/>
    </xf>
    <xf numFmtId="0" fontId="160" fillId="33" borderId="30" xfId="0" applyFont="1" applyFill="1" applyBorder="1"/>
    <xf numFmtId="0" fontId="160" fillId="0" borderId="71" xfId="0" applyFont="1" applyBorder="1"/>
    <xf numFmtId="0" fontId="0" fillId="0" borderId="84" xfId="0" applyBorder="1"/>
    <xf numFmtId="0" fontId="6" fillId="0" borderId="32" xfId="0" applyFont="1" applyBorder="1"/>
    <xf numFmtId="0" fontId="31" fillId="0" borderId="0" xfId="0" applyFont="1"/>
    <xf numFmtId="0" fontId="5" fillId="0" borderId="77" xfId="0" applyFont="1" applyBorder="1" applyAlignment="1">
      <alignment vertical="center" wrapText="1"/>
    </xf>
    <xf numFmtId="0" fontId="5" fillId="0" borderId="0" xfId="0" applyFont="1" applyFill="1" applyBorder="1" applyAlignment="1">
      <alignment vertical="center" wrapText="1"/>
    </xf>
    <xf numFmtId="0" fontId="10" fillId="85" borderId="73" xfId="0" applyFont="1" applyFill="1" applyBorder="1" applyAlignment="1"/>
    <xf numFmtId="0" fontId="5" fillId="0" borderId="85" xfId="0" applyFont="1" applyBorder="1" applyAlignment="1">
      <alignment vertical="center" wrapText="1"/>
    </xf>
    <xf numFmtId="0" fontId="0" fillId="0" borderId="0" xfId="0" applyAlignment="1">
      <alignment vertical="center"/>
    </xf>
    <xf numFmtId="208" fontId="0" fillId="0" borderId="0" xfId="153" applyNumberFormat="1" applyFont="1"/>
    <xf numFmtId="0" fontId="0" fillId="0" borderId="0" xfId="0" applyBorder="1"/>
    <xf numFmtId="164" fontId="0" fillId="0" borderId="0" xfId="0" applyNumberFormat="1" applyFill="1" applyBorder="1"/>
    <xf numFmtId="0" fontId="0" fillId="0" borderId="0" xfId="0" applyFill="1" applyBorder="1"/>
    <xf numFmtId="209" fontId="0" fillId="0" borderId="0" xfId="153" applyNumberFormat="1" applyFont="1" applyFill="1" applyBorder="1"/>
    <xf numFmtId="208" fontId="0" fillId="0" borderId="0" xfId="153" applyNumberFormat="1" applyFont="1" applyFill="1" applyBorder="1"/>
    <xf numFmtId="9" fontId="0" fillId="0" borderId="0" xfId="19" applyFont="1" applyFill="1" applyBorder="1"/>
    <xf numFmtId="164" fontId="0" fillId="0" borderId="79" xfId="0" applyNumberFormat="1" applyFill="1" applyBorder="1"/>
    <xf numFmtId="0" fontId="0" fillId="0" borderId="79" xfId="0" applyFill="1" applyBorder="1"/>
    <xf numFmtId="209" fontId="0" fillId="0" borderId="79" xfId="153" applyNumberFormat="1" applyFont="1" applyFill="1" applyBorder="1"/>
    <xf numFmtId="208" fontId="0" fillId="0" borderId="79" xfId="153" applyNumberFormat="1" applyFont="1" applyFill="1" applyBorder="1"/>
    <xf numFmtId="9" fontId="0" fillId="0" borderId="79" xfId="19" applyFont="1" applyFill="1" applyBorder="1"/>
    <xf numFmtId="0" fontId="5" fillId="0" borderId="85" xfId="0" applyFont="1" applyBorder="1" applyAlignment="1">
      <alignment horizontal="left" vertical="center" wrapText="1"/>
    </xf>
    <xf numFmtId="0" fontId="5" fillId="0" borderId="86" xfId="0" applyFont="1" applyBorder="1" applyAlignment="1">
      <alignment vertical="center" wrapText="1"/>
    </xf>
    <xf numFmtId="0" fontId="0" fillId="0" borderId="87" xfId="0" applyBorder="1"/>
    <xf numFmtId="9" fontId="0" fillId="0" borderId="11" xfId="19" applyFont="1" applyFill="1" applyBorder="1"/>
    <xf numFmtId="0" fontId="0" fillId="0" borderId="83" xfId="0" applyBorder="1"/>
    <xf numFmtId="0" fontId="0" fillId="0" borderId="79" xfId="0" applyBorder="1"/>
    <xf numFmtId="9" fontId="0" fillId="0" borderId="88" xfId="19" applyFont="1" applyFill="1" applyBorder="1"/>
    <xf numFmtId="208" fontId="0" fillId="86" borderId="0" xfId="153" applyNumberFormat="1" applyFont="1" applyFill="1" applyBorder="1"/>
    <xf numFmtId="9" fontId="0" fillId="86" borderId="11" xfId="19" applyFont="1" applyFill="1" applyBorder="1"/>
    <xf numFmtId="9" fontId="0" fillId="0" borderId="0" xfId="19" applyNumberFormat="1" applyFont="1" applyFill="1" applyBorder="1"/>
    <xf numFmtId="9" fontId="0" fillId="86" borderId="0" xfId="19" applyFont="1" applyFill="1" applyBorder="1" applyAlignment="1">
      <alignment horizontal="right"/>
    </xf>
    <xf numFmtId="0" fontId="0" fillId="0" borderId="76" xfId="0" applyBorder="1" applyAlignment="1">
      <alignment wrapText="1"/>
    </xf>
    <xf numFmtId="0" fontId="0" fillId="0" borderId="76" xfId="0" applyBorder="1"/>
    <xf numFmtId="0" fontId="5" fillId="0" borderId="89" xfId="0" applyFont="1" applyBorder="1" applyAlignment="1">
      <alignment vertical="center" wrapText="1"/>
    </xf>
    <xf numFmtId="0" fontId="5" fillId="0" borderId="90" xfId="0" applyFont="1" applyBorder="1" applyAlignment="1">
      <alignment vertical="center" wrapText="1"/>
    </xf>
    <xf numFmtId="0" fontId="0" fillId="0" borderId="87" xfId="0" applyFill="1" applyBorder="1"/>
    <xf numFmtId="0" fontId="0" fillId="0" borderId="11" xfId="0" applyFill="1" applyBorder="1"/>
    <xf numFmtId="0" fontId="0" fillId="0" borderId="83" xfId="0" applyFill="1" applyBorder="1"/>
    <xf numFmtId="0" fontId="0" fillId="0" borderId="88" xfId="0" applyFill="1" applyBorder="1"/>
    <xf numFmtId="0" fontId="5" fillId="0" borderId="76" xfId="0" applyFont="1" applyBorder="1" applyAlignment="1">
      <alignment vertical="center" wrapText="1"/>
    </xf>
    <xf numFmtId="208" fontId="0" fillId="0" borderId="10" xfId="153" applyNumberFormat="1" applyFont="1" applyFill="1" applyBorder="1" applyAlignment="1">
      <alignment horizontal="right"/>
    </xf>
    <xf numFmtId="208" fontId="0" fillId="0" borderId="91" xfId="153" applyNumberFormat="1" applyFont="1" applyFill="1" applyBorder="1" applyAlignment="1">
      <alignment horizontal="right"/>
    </xf>
    <xf numFmtId="9" fontId="0" fillId="0" borderId="92" xfId="19" applyFont="1" applyFill="1" applyBorder="1"/>
    <xf numFmtId="0" fontId="5" fillId="0" borderId="31" xfId="0" applyFont="1" applyBorder="1" applyAlignment="1">
      <alignment vertical="center" wrapText="1"/>
    </xf>
    <xf numFmtId="0" fontId="0" fillId="0" borderId="10" xfId="0" applyFill="1" applyBorder="1" applyAlignment="1">
      <alignment horizontal="right"/>
    </xf>
    <xf numFmtId="0" fontId="0" fillId="86" borderId="10" xfId="0" applyFill="1" applyBorder="1" applyAlignment="1">
      <alignment horizontal="right"/>
    </xf>
    <xf numFmtId="0" fontId="0" fillId="0" borderId="91" xfId="0" applyFill="1" applyBorder="1" applyAlignment="1">
      <alignment horizontal="right"/>
    </xf>
    <xf numFmtId="0" fontId="0" fillId="0" borderId="92" xfId="0" applyBorder="1"/>
    <xf numFmtId="164" fontId="0" fillId="0" borderId="10" xfId="0" applyNumberFormat="1" applyFill="1" applyBorder="1"/>
    <xf numFmtId="164" fontId="0" fillId="0" borderId="91" xfId="0" applyNumberFormat="1" applyFill="1" applyBorder="1"/>
    <xf numFmtId="208" fontId="0" fillId="0" borderId="92" xfId="153" applyNumberFormat="1" applyFont="1" applyFill="1" applyBorder="1"/>
    <xf numFmtId="0" fontId="5" fillId="0" borderId="86" xfId="0" applyFont="1" applyBorder="1" applyAlignment="1">
      <alignment horizontal="left" vertical="center" wrapText="1"/>
    </xf>
    <xf numFmtId="0" fontId="0" fillId="0" borderId="93" xfId="0" applyFill="1" applyBorder="1"/>
    <xf numFmtId="0" fontId="0" fillId="0" borderId="92" xfId="0" applyFill="1" applyBorder="1"/>
    <xf numFmtId="0" fontId="0" fillId="0" borderId="94" xfId="0" applyFill="1" applyBorder="1"/>
    <xf numFmtId="208" fontId="0" fillId="0" borderId="87" xfId="153" applyNumberFormat="1" applyFont="1" applyFill="1" applyBorder="1"/>
    <xf numFmtId="208" fontId="0" fillId="0" borderId="93" xfId="153" applyNumberFormat="1" applyFont="1" applyFill="1" applyBorder="1"/>
    <xf numFmtId="0" fontId="5" fillId="0" borderId="68" xfId="0" applyFont="1" applyBorder="1" applyAlignment="1">
      <alignment vertical="center" wrapText="1"/>
    </xf>
    <xf numFmtId="9" fontId="0" fillId="0" borderId="94" xfId="19" applyFont="1" applyFill="1" applyBorder="1"/>
    <xf numFmtId="208" fontId="0" fillId="86" borderId="0" xfId="153" applyNumberFormat="1" applyFont="1" applyFill="1" applyBorder="1" applyAlignment="1">
      <alignment horizontal="right"/>
    </xf>
    <xf numFmtId="0" fontId="0" fillId="0" borderId="0" xfId="0" applyBorder="1" applyAlignment="1">
      <alignment wrapText="1"/>
    </xf>
    <xf numFmtId="0" fontId="171" fillId="0" borderId="0" xfId="0" applyFont="1"/>
    <xf numFmtId="0" fontId="171" fillId="0" borderId="0" xfId="0" applyFont="1" applyAlignment="1">
      <alignment horizontal="left"/>
    </xf>
    <xf numFmtId="0" fontId="171" fillId="0" borderId="0" xfId="0" applyFont="1" applyAlignment="1">
      <alignment vertical="center"/>
    </xf>
    <xf numFmtId="0" fontId="172" fillId="0" borderId="0" xfId="0" applyFont="1"/>
    <xf numFmtId="0" fontId="171" fillId="0" borderId="76" xfId="0" applyFont="1" applyBorder="1"/>
    <xf numFmtId="0" fontId="171" fillId="0" borderId="0" xfId="0" applyFont="1" applyBorder="1"/>
    <xf numFmtId="0" fontId="171" fillId="0" borderId="95" xfId="0" applyFont="1" applyBorder="1" applyAlignment="1">
      <alignment wrapText="1"/>
    </xf>
    <xf numFmtId="0" fontId="171" fillId="0" borderId="87" xfId="0" applyFont="1" applyBorder="1"/>
    <xf numFmtId="0" fontId="171" fillId="0" borderId="0" xfId="0" applyFont="1" applyBorder="1" applyAlignment="1">
      <alignment wrapText="1"/>
    </xf>
    <xf numFmtId="0" fontId="172" fillId="0" borderId="77" xfId="0" applyFont="1" applyBorder="1" applyAlignment="1">
      <alignment vertical="center" wrapText="1"/>
    </xf>
    <xf numFmtId="0" fontId="172" fillId="0" borderId="89" xfId="0" applyFont="1" applyBorder="1" applyAlignment="1">
      <alignment vertical="center" wrapText="1"/>
    </xf>
    <xf numFmtId="0" fontId="172" fillId="0" borderId="76" xfId="0" applyFont="1" applyBorder="1" applyAlignment="1">
      <alignment vertical="center" wrapText="1"/>
    </xf>
    <xf numFmtId="0" fontId="172" fillId="0" borderId="30" xfId="0" applyFont="1" applyBorder="1" applyAlignment="1">
      <alignment vertical="center" wrapText="1"/>
    </xf>
    <xf numFmtId="0" fontId="172" fillId="0" borderId="90" xfId="0" applyFont="1" applyBorder="1" applyAlignment="1">
      <alignment vertical="center" wrapText="1"/>
    </xf>
    <xf numFmtId="0" fontId="172" fillId="0" borderId="86" xfId="0" applyFont="1" applyBorder="1" applyAlignment="1">
      <alignment vertical="center" wrapText="1"/>
    </xf>
    <xf numFmtId="0" fontId="172" fillId="0" borderId="68" xfId="0" applyFont="1" applyBorder="1" applyAlignment="1">
      <alignment vertical="center" wrapText="1"/>
    </xf>
    <xf numFmtId="0" fontId="172" fillId="0" borderId="85" xfId="0" applyFont="1" applyBorder="1" applyAlignment="1">
      <alignment vertical="center" wrapText="1"/>
    </xf>
    <xf numFmtId="0" fontId="172" fillId="0" borderId="86" xfId="0" applyFont="1" applyBorder="1" applyAlignment="1">
      <alignment horizontal="left" vertical="center" wrapText="1"/>
    </xf>
    <xf numFmtId="0" fontId="171" fillId="0" borderId="96" xfId="0" applyFont="1" applyFill="1" applyBorder="1"/>
    <xf numFmtId="164" fontId="171" fillId="0" borderId="69" xfId="0" applyNumberFormat="1" applyFont="1" applyFill="1" applyBorder="1"/>
    <xf numFmtId="164" fontId="171" fillId="0" borderId="12" xfId="0" applyNumberFormat="1" applyFont="1" applyFill="1" applyBorder="1"/>
    <xf numFmtId="0" fontId="171" fillId="0" borderId="96" xfId="0" applyFont="1" applyFill="1" applyBorder="1" applyAlignment="1">
      <alignment horizontal="right"/>
    </xf>
    <xf numFmtId="0" fontId="171" fillId="0" borderId="69" xfId="0" applyFont="1" applyFill="1" applyBorder="1"/>
    <xf numFmtId="0" fontId="171" fillId="0" borderId="29" xfId="0" applyFont="1" applyFill="1" applyBorder="1"/>
    <xf numFmtId="9" fontId="171" fillId="0" borderId="12" xfId="19" applyFont="1" applyFill="1" applyBorder="1"/>
    <xf numFmtId="208" fontId="171" fillId="0" borderId="29" xfId="153" applyNumberFormat="1" applyFont="1" applyFill="1" applyBorder="1" applyAlignment="1">
      <alignment horizontal="right"/>
    </xf>
    <xf numFmtId="208" fontId="171" fillId="0" borderId="96" xfId="153" applyNumberFormat="1" applyFont="1" applyFill="1" applyBorder="1"/>
    <xf numFmtId="208" fontId="171" fillId="0" borderId="69" xfId="153" applyNumberFormat="1" applyFont="1" applyFill="1" applyBorder="1"/>
    <xf numFmtId="9" fontId="171" fillId="0" borderId="29" xfId="19" applyFont="1" applyFill="1" applyBorder="1"/>
    <xf numFmtId="209" fontId="171" fillId="0" borderId="29" xfId="153" applyNumberFormat="1" applyFont="1" applyFill="1" applyBorder="1"/>
    <xf numFmtId="0" fontId="171" fillId="0" borderId="87" xfId="0" applyFont="1" applyFill="1" applyBorder="1"/>
    <xf numFmtId="164" fontId="171" fillId="0" borderId="0" xfId="0" applyNumberFormat="1" applyFont="1" applyFill="1" applyBorder="1"/>
    <xf numFmtId="164" fontId="171" fillId="0" borderId="10" xfId="0" applyNumberFormat="1" applyFont="1" applyFill="1" applyBorder="1"/>
    <xf numFmtId="0" fontId="171" fillId="0" borderId="87" xfId="0" applyFont="1" applyFill="1" applyBorder="1" applyAlignment="1">
      <alignment horizontal="right"/>
    </xf>
    <xf numFmtId="0" fontId="171" fillId="0" borderId="0" xfId="0" applyFont="1" applyFill="1" applyBorder="1"/>
    <xf numFmtId="0" fontId="171" fillId="0" borderId="11" xfId="0" applyFont="1" applyFill="1" applyBorder="1"/>
    <xf numFmtId="9" fontId="171" fillId="0" borderId="10" xfId="19" applyFont="1" applyFill="1" applyBorder="1"/>
    <xf numFmtId="208" fontId="171" fillId="0" borderId="11" xfId="153" applyNumberFormat="1" applyFont="1" applyFill="1" applyBorder="1" applyAlignment="1">
      <alignment horizontal="right"/>
    </xf>
    <xf numFmtId="208" fontId="171" fillId="0" borderId="87" xfId="153" applyNumberFormat="1" applyFont="1" applyFill="1" applyBorder="1"/>
    <xf numFmtId="208" fontId="171" fillId="0" borderId="0" xfId="153" applyNumberFormat="1" applyFont="1" applyFill="1" applyBorder="1"/>
    <xf numFmtId="9" fontId="171" fillId="0" borderId="11" xfId="19" applyFont="1" applyFill="1" applyBorder="1"/>
    <xf numFmtId="209" fontId="171" fillId="0" borderId="11" xfId="153" applyNumberFormat="1" applyFont="1" applyFill="1" applyBorder="1"/>
    <xf numFmtId="9" fontId="171" fillId="0" borderId="10" xfId="19" applyFont="1" applyFill="1" applyBorder="1" applyAlignment="1">
      <alignment horizontal="right"/>
    </xf>
    <xf numFmtId="208" fontId="171" fillId="0" borderId="0" xfId="153" applyNumberFormat="1" applyFont="1" applyFill="1" applyBorder="1" applyAlignment="1">
      <alignment horizontal="right"/>
    </xf>
    <xf numFmtId="9" fontId="171" fillId="0" borderId="10" xfId="19" applyNumberFormat="1" applyFont="1" applyFill="1" applyBorder="1"/>
    <xf numFmtId="0" fontId="171" fillId="0" borderId="97" xfId="0" applyFont="1" applyFill="1" applyBorder="1"/>
    <xf numFmtId="0" fontId="171" fillId="0" borderId="98" xfId="0" applyFont="1" applyFill="1" applyBorder="1"/>
    <xf numFmtId="164" fontId="171" fillId="0" borderId="99" xfId="0" applyNumberFormat="1" applyFont="1" applyFill="1" applyBorder="1"/>
    <xf numFmtId="0" fontId="171" fillId="0" borderId="100" xfId="0" applyFont="1" applyFill="1" applyBorder="1" applyAlignment="1">
      <alignment horizontal="right"/>
    </xf>
    <xf numFmtId="0" fontId="171" fillId="0" borderId="101" xfId="0" applyFont="1" applyFill="1" applyBorder="1"/>
    <xf numFmtId="0" fontId="171" fillId="0" borderId="102" xfId="0" applyFont="1" applyFill="1" applyBorder="1"/>
    <xf numFmtId="9" fontId="171" fillId="0" borderId="99" xfId="19" applyFont="1" applyFill="1" applyBorder="1"/>
    <xf numFmtId="208" fontId="171" fillId="0" borderId="102" xfId="153" applyNumberFormat="1" applyFont="1" applyFill="1" applyBorder="1" applyAlignment="1">
      <alignment horizontal="right"/>
    </xf>
    <xf numFmtId="0" fontId="171" fillId="0" borderId="100" xfId="0" applyFont="1" applyFill="1" applyBorder="1"/>
    <xf numFmtId="208" fontId="171" fillId="0" borderId="100" xfId="153" applyNumberFormat="1" applyFont="1" applyFill="1" applyBorder="1"/>
    <xf numFmtId="208" fontId="171" fillId="0" borderId="101" xfId="153" applyNumberFormat="1" applyFont="1" applyFill="1" applyBorder="1"/>
    <xf numFmtId="9" fontId="171" fillId="0" borderId="102" xfId="19" applyFont="1" applyFill="1" applyBorder="1"/>
    <xf numFmtId="209" fontId="171" fillId="0" borderId="102" xfId="153" applyNumberFormat="1" applyFont="1" applyFill="1" applyBorder="1"/>
    <xf numFmtId="164" fontId="171" fillId="0" borderId="0" xfId="0" applyNumberFormat="1" applyFont="1"/>
    <xf numFmtId="0" fontId="125" fillId="0" borderId="0" xfId="0" applyFont="1" applyAlignment="1">
      <alignment horizontal="left" vertical="top" wrapText="1"/>
    </xf>
    <xf numFmtId="0" fontId="125" fillId="0" borderId="0" xfId="0" applyFont="1"/>
    <xf numFmtId="0" fontId="171" fillId="0" borderId="30" xfId="0" applyFont="1" applyBorder="1"/>
    <xf numFmtId="0" fontId="171" fillId="0" borderId="31" xfId="0" applyFont="1" applyBorder="1"/>
    <xf numFmtId="209" fontId="171" fillId="0" borderId="10" xfId="153" applyNumberFormat="1" applyFont="1" applyBorder="1"/>
    <xf numFmtId="0" fontId="171" fillId="0" borderId="100" xfId="0" applyFont="1" applyBorder="1"/>
    <xf numFmtId="0" fontId="171" fillId="0" borderId="101" xfId="0" applyFont="1" applyBorder="1"/>
    <xf numFmtId="209" fontId="171" fillId="0" borderId="103" xfId="153" applyNumberFormat="1" applyFont="1" applyBorder="1"/>
    <xf numFmtId="0" fontId="171" fillId="0" borderId="104" xfId="0" applyFont="1" applyBorder="1" applyAlignment="1">
      <alignment horizontal="left" vertical="center"/>
    </xf>
    <xf numFmtId="0" fontId="171" fillId="0" borderId="105" xfId="0" applyFont="1" applyBorder="1" applyAlignment="1">
      <alignment vertical="center"/>
    </xf>
    <xf numFmtId="0" fontId="171" fillId="0" borderId="106" xfId="0" applyFont="1" applyBorder="1" applyAlignment="1">
      <alignment vertical="center"/>
    </xf>
    <xf numFmtId="0" fontId="171" fillId="0" borderId="107" xfId="0" applyFont="1" applyBorder="1" applyAlignment="1">
      <alignment horizontal="left" vertical="center"/>
    </xf>
    <xf numFmtId="208" fontId="171" fillId="0" borderId="0" xfId="153" applyNumberFormat="1" applyFont="1" applyBorder="1"/>
    <xf numFmtId="209" fontId="171" fillId="0" borderId="87" xfId="153" applyNumberFormat="1" applyFont="1" applyBorder="1" applyAlignment="1">
      <alignment horizontal="left"/>
    </xf>
    <xf numFmtId="209" fontId="171" fillId="0" borderId="0" xfId="153" applyNumberFormat="1" applyFont="1" applyBorder="1"/>
    <xf numFmtId="209" fontId="171" fillId="0" borderId="11" xfId="153" applyNumberFormat="1" applyFont="1" applyBorder="1"/>
    <xf numFmtId="209" fontId="171" fillId="0" borderId="46" xfId="153" applyNumberFormat="1" applyFont="1" applyBorder="1"/>
    <xf numFmtId="0" fontId="171" fillId="0" borderId="104" xfId="0" applyFont="1" applyBorder="1"/>
    <xf numFmtId="0" fontId="171" fillId="0" borderId="105" xfId="0" applyFont="1" applyBorder="1"/>
    <xf numFmtId="208" fontId="171" fillId="0" borderId="105" xfId="153" applyNumberFormat="1" applyFont="1" applyBorder="1"/>
    <xf numFmtId="209" fontId="171" fillId="0" borderId="104" xfId="153" applyNumberFormat="1" applyFont="1" applyBorder="1" applyAlignment="1">
      <alignment horizontal="left"/>
    </xf>
    <xf numFmtId="209" fontId="171" fillId="0" borderId="105" xfId="153" applyNumberFormat="1" applyFont="1" applyBorder="1"/>
    <xf numFmtId="209" fontId="171" fillId="0" borderId="106" xfId="153" applyNumberFormat="1" applyFont="1" applyBorder="1"/>
    <xf numFmtId="209" fontId="171" fillId="0" borderId="107" xfId="153" applyNumberFormat="1" applyFont="1" applyBorder="1"/>
    <xf numFmtId="0" fontId="125" fillId="0" borderId="0" xfId="1057" applyFont="1"/>
    <xf numFmtId="0" fontId="176" fillId="0" borderId="0" xfId="1057" applyFont="1"/>
    <xf numFmtId="0" fontId="10" fillId="0" borderId="0" xfId="1047" applyFont="1"/>
    <xf numFmtId="0" fontId="5" fillId="0" borderId="0" xfId="2" applyFont="1"/>
    <xf numFmtId="0" fontId="5" fillId="0" borderId="0" xfId="2" applyFont="1" applyAlignment="1">
      <alignment vertical="center" wrapText="1"/>
    </xf>
    <xf numFmtId="0" fontId="1" fillId="0" borderId="0" xfId="2" applyAlignment="1">
      <alignment vertical="center" wrapText="1"/>
    </xf>
    <xf numFmtId="0" fontId="1" fillId="0" borderId="0" xfId="2"/>
    <xf numFmtId="43" fontId="0" fillId="0" borderId="0" xfId="637" applyFont="1" applyBorder="1"/>
    <xf numFmtId="0" fontId="172" fillId="0" borderId="96" xfId="0" applyFont="1" applyBorder="1"/>
    <xf numFmtId="0" fontId="172" fillId="0" borderId="69" xfId="0" applyFont="1" applyBorder="1"/>
    <xf numFmtId="0" fontId="172" fillId="0" borderId="29" xfId="0" applyFont="1" applyBorder="1"/>
    <xf numFmtId="0" fontId="0" fillId="0" borderId="69" xfId="0" applyBorder="1"/>
    <xf numFmtId="209" fontId="0" fillId="0" borderId="69" xfId="153" applyNumberFormat="1" applyFont="1" applyBorder="1"/>
    <xf numFmtId="209" fontId="0" fillId="0" borderId="29" xfId="153" applyNumberFormat="1" applyFont="1" applyBorder="1"/>
    <xf numFmtId="209" fontId="0" fillId="0" borderId="0" xfId="153" applyNumberFormat="1" applyFont="1" applyBorder="1"/>
    <xf numFmtId="209" fontId="0" fillId="0" borderId="11" xfId="153" applyNumberFormat="1" applyFont="1" applyBorder="1"/>
    <xf numFmtId="0" fontId="0" fillId="0" borderId="105" xfId="0" applyBorder="1"/>
    <xf numFmtId="209" fontId="0" fillId="0" borderId="105" xfId="153" applyNumberFormat="1" applyFont="1" applyBorder="1"/>
    <xf numFmtId="209" fontId="0" fillId="0" borderId="106" xfId="153" applyNumberFormat="1" applyFont="1" applyBorder="1"/>
    <xf numFmtId="0" fontId="177" fillId="0" borderId="0" xfId="1047" applyFont="1"/>
    <xf numFmtId="0" fontId="172" fillId="0" borderId="0" xfId="2" applyFont="1"/>
    <xf numFmtId="0" fontId="172" fillId="0" borderId="0" xfId="2" applyFont="1" applyAlignment="1">
      <alignment vertical="center" wrapText="1"/>
    </xf>
    <xf numFmtId="0" fontId="171" fillId="0" borderId="0" xfId="2" applyFont="1" applyAlignment="1">
      <alignment vertical="center" wrapText="1"/>
    </xf>
    <xf numFmtId="0" fontId="171" fillId="0" borderId="0" xfId="2" applyFont="1"/>
    <xf numFmtId="43" fontId="171" fillId="0" borderId="0" xfId="637" applyFont="1" applyBorder="1"/>
    <xf numFmtId="0" fontId="172" fillId="0" borderId="69" xfId="1047" applyFont="1" applyBorder="1"/>
    <xf numFmtId="0" fontId="171" fillId="0" borderId="69" xfId="0" applyFont="1" applyBorder="1"/>
    <xf numFmtId="209" fontId="171" fillId="0" borderId="69" xfId="153" applyNumberFormat="1" applyFont="1" applyBorder="1"/>
    <xf numFmtId="209" fontId="171" fillId="0" borderId="29" xfId="153" applyNumberFormat="1" applyFont="1" applyBorder="1"/>
    <xf numFmtId="0" fontId="171" fillId="0" borderId="28" xfId="0" applyFont="1" applyBorder="1"/>
    <xf numFmtId="209" fontId="171" fillId="0" borderId="28" xfId="153" applyNumberFormat="1" applyFont="1" applyBorder="1"/>
    <xf numFmtId="209" fontId="171" fillId="0" borderId="109" xfId="153" applyNumberFormat="1" applyFont="1" applyBorder="1"/>
    <xf numFmtId="0" fontId="171" fillId="0" borderId="111" xfId="0" applyFont="1" applyBorder="1"/>
    <xf numFmtId="209" fontId="171" fillId="0" borderId="111" xfId="153" applyNumberFormat="1" applyFont="1" applyBorder="1"/>
    <xf numFmtId="209" fontId="171" fillId="0" borderId="112" xfId="153" applyNumberFormat="1" applyFont="1" applyBorder="1"/>
    <xf numFmtId="0" fontId="171" fillId="87" borderId="87" xfId="0" applyFont="1" applyFill="1" applyBorder="1"/>
    <xf numFmtId="0" fontId="171" fillId="87" borderId="0" xfId="0" applyFont="1" applyFill="1"/>
    <xf numFmtId="0" fontId="172" fillId="0" borderId="0" xfId="1047" applyFont="1"/>
    <xf numFmtId="0" fontId="171" fillId="0" borderId="0" xfId="1047" applyFont="1"/>
    <xf numFmtId="0" fontId="178" fillId="0" borderId="0" xfId="1047" applyFont="1"/>
    <xf numFmtId="0" fontId="171" fillId="0" borderId="0" xfId="1047" applyFont="1" applyAlignment="1">
      <alignment horizontal="left"/>
    </xf>
    <xf numFmtId="0" fontId="171" fillId="0" borderId="76" xfId="1047" applyFont="1" applyBorder="1"/>
    <xf numFmtId="0" fontId="171" fillId="0" borderId="31" xfId="1047" applyFont="1" applyBorder="1"/>
    <xf numFmtId="0" fontId="171" fillId="0" borderId="68" xfId="1047" applyFont="1" applyBorder="1"/>
    <xf numFmtId="0" fontId="171" fillId="0" borderId="0" xfId="1047" applyFont="1" applyAlignment="1">
      <alignment horizontal="center" vertical="center" wrapText="1"/>
    </xf>
    <xf numFmtId="0" fontId="171" fillId="0" borderId="10" xfId="1047" applyFont="1" applyBorder="1"/>
    <xf numFmtId="164" fontId="171" fillId="0" borderId="0" xfId="1047" applyNumberFormat="1" applyFont="1"/>
    <xf numFmtId="0" fontId="171" fillId="0" borderId="103" xfId="1047" applyFont="1" applyBorder="1"/>
    <xf numFmtId="164" fontId="172" fillId="0" borderId="0" xfId="1047" applyNumberFormat="1" applyFont="1"/>
    <xf numFmtId="210" fontId="171" fillId="0" borderId="0" xfId="1047" applyNumberFormat="1" applyFont="1"/>
    <xf numFmtId="0" fontId="172" fillId="0" borderId="0" xfId="1047" applyFont="1" applyAlignment="1">
      <alignment horizontal="left"/>
    </xf>
    <xf numFmtId="164" fontId="179" fillId="0" borderId="0" xfId="1047" applyNumberFormat="1" applyFont="1"/>
    <xf numFmtId="10" fontId="171" fillId="0" borderId="0" xfId="1156" applyNumberFormat="1" applyFont="1"/>
    <xf numFmtId="165" fontId="171" fillId="0" borderId="0" xfId="1156" applyNumberFormat="1" applyFont="1"/>
    <xf numFmtId="9" fontId="172" fillId="0" borderId="0" xfId="1156" applyFont="1" applyFill="1" applyBorder="1"/>
    <xf numFmtId="165" fontId="171" fillId="0" borderId="0" xfId="1047" applyNumberFormat="1" applyFont="1"/>
    <xf numFmtId="9" fontId="171" fillId="0" borderId="0" xfId="1047" applyNumberFormat="1" applyFont="1"/>
    <xf numFmtId="9" fontId="172" fillId="0" borderId="0" xfId="1156" applyFont="1"/>
    <xf numFmtId="0" fontId="180" fillId="0" borderId="0" xfId="0" applyFont="1"/>
    <xf numFmtId="0" fontId="179" fillId="0" borderId="0" xfId="0" applyFont="1"/>
    <xf numFmtId="0" fontId="5" fillId="0" borderId="30" xfId="2" applyFont="1" applyBorder="1" applyAlignment="1">
      <alignment vertical="center" wrapText="1"/>
    </xf>
    <xf numFmtId="0" fontId="5" fillId="0" borderId="31" xfId="2" applyFont="1" applyBorder="1" applyAlignment="1">
      <alignment vertical="center" wrapText="1"/>
    </xf>
    <xf numFmtId="0" fontId="5" fillId="0" borderId="31" xfId="2" applyFont="1" applyBorder="1"/>
    <xf numFmtId="0" fontId="5" fillId="0" borderId="68" xfId="2" applyFont="1" applyBorder="1"/>
    <xf numFmtId="0" fontId="1" fillId="0" borderId="96" xfId="2" applyBorder="1"/>
    <xf numFmtId="209" fontId="1" fillId="0" borderId="29" xfId="2" applyNumberFormat="1" applyBorder="1"/>
    <xf numFmtId="0" fontId="1" fillId="0" borderId="87" xfId="2" applyBorder="1"/>
    <xf numFmtId="209" fontId="1" fillId="0" borderId="11" xfId="2" applyNumberFormat="1" applyBorder="1"/>
    <xf numFmtId="43" fontId="1" fillId="0" borderId="0" xfId="2" applyNumberFormat="1"/>
    <xf numFmtId="0" fontId="1" fillId="0" borderId="104" xfId="2" applyBorder="1"/>
    <xf numFmtId="9" fontId="1" fillId="0" borderId="106" xfId="1155" applyFont="1" applyBorder="1"/>
    <xf numFmtId="0" fontId="176" fillId="0" borderId="0" xfId="0" applyFont="1"/>
    <xf numFmtId="164" fontId="171" fillId="0" borderId="0" xfId="1047" applyNumberFormat="1" applyFont="1" applyAlignment="1">
      <alignment horizontal="left"/>
    </xf>
    <xf numFmtId="0" fontId="172" fillId="0" borderId="0" xfId="1156" applyNumberFormat="1" applyFont="1" applyFill="1" applyBorder="1"/>
    <xf numFmtId="0" fontId="171" fillId="0" borderId="0" xfId="1156" applyNumberFormat="1" applyFont="1" applyFill="1"/>
    <xf numFmtId="0" fontId="171" fillId="0" borderId="113" xfId="1047" applyFont="1" applyBorder="1" applyAlignment="1">
      <alignment horizontal="left"/>
    </xf>
    <xf numFmtId="0" fontId="171" fillId="0" borderId="113" xfId="1047" applyFont="1" applyBorder="1"/>
    <xf numFmtId="209" fontId="171" fillId="0" borderId="54" xfId="1047" applyNumberFormat="1" applyFont="1" applyBorder="1"/>
    <xf numFmtId="209" fontId="171" fillId="0" borderId="115" xfId="1047" applyNumberFormat="1" applyFont="1" applyBorder="1"/>
    <xf numFmtId="0" fontId="171" fillId="0" borderId="116" xfId="1047" applyFont="1" applyBorder="1"/>
    <xf numFmtId="0" fontId="171" fillId="0" borderId="54" xfId="1047" applyFont="1" applyBorder="1" applyAlignment="1">
      <alignment horizontal="right"/>
    </xf>
    <xf numFmtId="0" fontId="171" fillId="0" borderId="53" xfId="1047" applyFont="1" applyBorder="1"/>
    <xf numFmtId="209" fontId="171" fillId="0" borderId="115" xfId="1047" applyNumberFormat="1" applyFont="1" applyBorder="1" applyAlignment="1"/>
    <xf numFmtId="209" fontId="171" fillId="0" borderId="115" xfId="1047" applyNumberFormat="1" applyFont="1" applyBorder="1" applyAlignment="1">
      <alignment vertical="center" wrapText="1"/>
    </xf>
    <xf numFmtId="209" fontId="171" fillId="0" borderId="114" xfId="1047" applyNumberFormat="1" applyFont="1" applyBorder="1" applyAlignment="1"/>
    <xf numFmtId="209" fontId="171" fillId="0" borderId="54" xfId="1047" applyNumberFormat="1" applyFont="1" applyBorder="1" applyAlignment="1"/>
    <xf numFmtId="0" fontId="172" fillId="0" borderId="117" xfId="1048" applyFont="1" applyBorder="1"/>
    <xf numFmtId="0" fontId="172" fillId="0" borderId="13" xfId="1048" applyFont="1" applyBorder="1"/>
    <xf numFmtId="0" fontId="172" fillId="0" borderId="21" xfId="1048" applyFont="1" applyBorder="1"/>
    <xf numFmtId="0" fontId="171" fillId="0" borderId="0" xfId="1048" applyFont="1"/>
    <xf numFmtId="209" fontId="0" fillId="0" borderId="118" xfId="656" applyNumberFormat="1" applyFont="1" applyBorder="1"/>
    <xf numFmtId="209" fontId="0" fillId="0" borderId="111" xfId="656" applyNumberFormat="1" applyFont="1" applyBorder="1"/>
    <xf numFmtId="9" fontId="0" fillId="0" borderId="112" xfId="1131" applyFont="1" applyBorder="1"/>
    <xf numFmtId="0" fontId="171" fillId="0" borderId="0" xfId="1048" applyFont="1" applyAlignment="1">
      <alignment vertical="center"/>
    </xf>
    <xf numFmtId="209" fontId="0" fillId="0" borderId="46" xfId="656" applyNumberFormat="1" applyFont="1" applyBorder="1"/>
    <xf numFmtId="209" fontId="0" fillId="0" borderId="0" xfId="656" applyNumberFormat="1" applyFont="1" applyBorder="1"/>
    <xf numFmtId="9" fontId="0" fillId="0" borderId="11" xfId="1131" applyFont="1" applyBorder="1"/>
    <xf numFmtId="0" fontId="171" fillId="85" borderId="87" xfId="1048" applyFont="1" applyFill="1" applyBorder="1" applyAlignment="1">
      <alignment horizontal="center" vertical="center"/>
    </xf>
    <xf numFmtId="0" fontId="171" fillId="85" borderId="0" xfId="1048" applyFont="1" applyFill="1" applyAlignment="1">
      <alignment vertical="center"/>
    </xf>
    <xf numFmtId="209" fontId="0" fillId="85" borderId="46" xfId="656" applyNumberFormat="1" applyFont="1" applyFill="1" applyBorder="1"/>
    <xf numFmtId="209" fontId="0" fillId="85" borderId="0" xfId="656" applyNumberFormat="1" applyFont="1" applyFill="1" applyBorder="1"/>
    <xf numFmtId="9" fontId="0" fillId="85" borderId="11" xfId="1131" applyFont="1" applyFill="1" applyBorder="1"/>
    <xf numFmtId="0" fontId="171" fillId="85" borderId="104" xfId="1048" applyFont="1" applyFill="1" applyBorder="1" applyAlignment="1">
      <alignment vertical="center"/>
    </xf>
    <xf numFmtId="0" fontId="171" fillId="85" borderId="105" xfId="1048" applyFont="1" applyFill="1" applyBorder="1" applyAlignment="1">
      <alignment vertical="center"/>
    </xf>
    <xf numFmtId="209" fontId="0" fillId="85" borderId="107" xfId="656" applyNumberFormat="1" applyFont="1" applyFill="1" applyBorder="1"/>
    <xf numFmtId="209" fontId="0" fillId="85" borderId="105" xfId="656" applyNumberFormat="1" applyFont="1" applyFill="1" applyBorder="1"/>
    <xf numFmtId="9" fontId="0" fillId="85" borderId="106" xfId="1131" applyFont="1" applyFill="1" applyBorder="1"/>
    <xf numFmtId="43" fontId="171" fillId="0" borderId="0" xfId="2" applyNumberFormat="1" applyFont="1"/>
    <xf numFmtId="0" fontId="125" fillId="0" borderId="57" xfId="984" applyFont="1" applyBorder="1"/>
    <xf numFmtId="0" fontId="125" fillId="0" borderId="15" xfId="984" applyFont="1" applyBorder="1"/>
    <xf numFmtId="0" fontId="125" fillId="0" borderId="58" xfId="984" applyFont="1" applyBorder="1"/>
    <xf numFmtId="0" fontId="125" fillId="0" borderId="46" xfId="984" applyFont="1" applyBorder="1"/>
    <xf numFmtId="208" fontId="125" fillId="0" borderId="0" xfId="627" applyNumberFormat="1" applyFont="1" applyBorder="1"/>
    <xf numFmtId="208" fontId="125" fillId="0" borderId="115" xfId="627" applyNumberFormat="1" applyFont="1" applyBorder="1"/>
    <xf numFmtId="208" fontId="125" fillId="0" borderId="115" xfId="627" applyNumberFormat="1" applyFont="1" applyFill="1" applyBorder="1"/>
    <xf numFmtId="208" fontId="125" fillId="0" borderId="15" xfId="627" applyNumberFormat="1" applyFont="1" applyBorder="1"/>
    <xf numFmtId="208" fontId="125" fillId="0" borderId="58" xfId="627" applyNumberFormat="1" applyFont="1" applyBorder="1"/>
    <xf numFmtId="0" fontId="172" fillId="0" borderId="57" xfId="0" applyFont="1" applyBorder="1"/>
    <xf numFmtId="0" fontId="172" fillId="0" borderId="15" xfId="0" applyFont="1" applyBorder="1"/>
    <xf numFmtId="0" fontId="172" fillId="0" borderId="58" xfId="0" applyFont="1" applyBorder="1"/>
    <xf numFmtId="0" fontId="171" fillId="0" borderId="46" xfId="0" applyFont="1" applyBorder="1"/>
    <xf numFmtId="0" fontId="171" fillId="0" borderId="115" xfId="0" applyFont="1" applyBorder="1"/>
    <xf numFmtId="165" fontId="171" fillId="0" borderId="115" xfId="19" applyNumberFormat="1" applyFont="1" applyBorder="1"/>
    <xf numFmtId="0" fontId="171" fillId="0" borderId="119" xfId="0" applyFont="1" applyBorder="1"/>
    <xf numFmtId="43" fontId="171" fillId="0" borderId="28" xfId="637" applyFont="1" applyBorder="1"/>
    <xf numFmtId="165" fontId="171" fillId="0" borderId="114" xfId="19" applyNumberFormat="1" applyFont="1" applyBorder="1"/>
    <xf numFmtId="0" fontId="172" fillId="0" borderId="46" xfId="0" applyFont="1" applyBorder="1"/>
    <xf numFmtId="0" fontId="172" fillId="0" borderId="115" xfId="0" applyFont="1" applyBorder="1"/>
    <xf numFmtId="0" fontId="171" fillId="0" borderId="46" xfId="0" applyFont="1" applyBorder="1" applyAlignment="1">
      <alignment horizontal="right"/>
    </xf>
    <xf numFmtId="0" fontId="171" fillId="0" borderId="119" xfId="0" applyFont="1" applyBorder="1" applyAlignment="1">
      <alignment horizontal="right"/>
    </xf>
    <xf numFmtId="0" fontId="1" fillId="0" borderId="0" xfId="883"/>
    <xf numFmtId="0" fontId="1" fillId="0" borderId="0" xfId="944"/>
    <xf numFmtId="0" fontId="1" fillId="0" borderId="76" xfId="944" applyBorder="1"/>
    <xf numFmtId="0" fontId="1" fillId="0" borderId="31" xfId="883" applyBorder="1"/>
    <xf numFmtId="0" fontId="1" fillId="0" borderId="76" xfId="883" applyBorder="1"/>
    <xf numFmtId="0" fontId="1" fillId="0" borderId="10" xfId="944" applyBorder="1"/>
    <xf numFmtId="209" fontId="0" fillId="0" borderId="11" xfId="656" applyNumberFormat="1" applyFont="1" applyBorder="1"/>
    <xf numFmtId="165" fontId="0" fillId="0" borderId="10" xfId="1179" applyNumberFormat="1" applyFont="1" applyBorder="1" applyAlignment="1">
      <alignment horizontal="right"/>
    </xf>
    <xf numFmtId="10" fontId="0" fillId="0" borderId="0" xfId="1179" applyNumberFormat="1" applyFont="1"/>
    <xf numFmtId="10" fontId="0" fillId="0" borderId="0" xfId="1179" applyNumberFormat="1" applyFont="1" applyFill="1" applyBorder="1"/>
    <xf numFmtId="0" fontId="172" fillId="0" borderId="0" xfId="883" applyFont="1"/>
    <xf numFmtId="208" fontId="171" fillId="0" borderId="0" xfId="656" applyNumberFormat="1" applyFont="1"/>
    <xf numFmtId="209" fontId="0" fillId="0" borderId="11" xfId="656" applyNumberFormat="1" applyFont="1" applyFill="1" applyBorder="1"/>
    <xf numFmtId="209" fontId="171" fillId="0" borderId="0" xfId="656" applyNumberFormat="1" applyFont="1"/>
    <xf numFmtId="0" fontId="1" fillId="0" borderId="103" xfId="944" applyBorder="1"/>
    <xf numFmtId="209" fontId="0" fillId="0" borderId="106" xfId="656" applyNumberFormat="1" applyFont="1" applyBorder="1"/>
    <xf numFmtId="165" fontId="0" fillId="0" borderId="103" xfId="1179" applyNumberFormat="1" applyFont="1" applyBorder="1" applyAlignment="1">
      <alignment horizontal="right"/>
    </xf>
    <xf numFmtId="0" fontId="0" fillId="0" borderId="30" xfId="637" applyNumberFormat="1" applyFont="1" applyBorder="1"/>
    <xf numFmtId="0" fontId="0" fillId="0" borderId="68" xfId="637" applyNumberFormat="1" applyFont="1" applyBorder="1"/>
    <xf numFmtId="43" fontId="0" fillId="0" borderId="30" xfId="637" applyFont="1" applyBorder="1"/>
    <xf numFmtId="43" fontId="0" fillId="0" borderId="68" xfId="637" applyFont="1" applyBorder="1"/>
    <xf numFmtId="0" fontId="182" fillId="0" borderId="87" xfId="637" applyNumberFormat="1" applyFont="1" applyBorder="1"/>
    <xf numFmtId="10" fontId="182" fillId="0" borderId="11" xfId="1155" applyNumberFormat="1" applyFont="1" applyBorder="1"/>
    <xf numFmtId="0" fontId="33" fillId="0" borderId="96" xfId="637" quotePrefix="1" applyNumberFormat="1" applyFont="1" applyBorder="1"/>
    <xf numFmtId="0" fontId="33" fillId="0" borderId="29" xfId="637" quotePrefix="1" applyNumberFormat="1" applyFont="1" applyBorder="1"/>
    <xf numFmtId="0" fontId="183" fillId="0" borderId="87" xfId="2" applyFont="1" applyBorder="1"/>
    <xf numFmtId="10" fontId="183" fillId="0" borderId="11" xfId="1155" applyNumberFormat="1" applyFont="1" applyBorder="1"/>
    <xf numFmtId="0" fontId="162" fillId="0" borderId="87" xfId="2" applyFont="1" applyBorder="1"/>
    <xf numFmtId="0" fontId="162" fillId="0" borderId="11" xfId="2" applyFont="1" applyBorder="1"/>
    <xf numFmtId="0" fontId="33" fillId="0" borderId="87" xfId="637" applyNumberFormat="1" applyFont="1" applyBorder="1"/>
    <xf numFmtId="0" fontId="183" fillId="0" borderId="104" xfId="2" applyFont="1" applyBorder="1"/>
    <xf numFmtId="10" fontId="183" fillId="0" borderId="106" xfId="1155" applyNumberFormat="1" applyFont="1" applyBorder="1"/>
    <xf numFmtId="0" fontId="162" fillId="0" borderId="104" xfId="2" applyFont="1" applyBorder="1"/>
    <xf numFmtId="0" fontId="162" fillId="0" borderId="106" xfId="2" applyFont="1" applyBorder="1"/>
    <xf numFmtId="0" fontId="125" fillId="0" borderId="36" xfId="984" applyFont="1" applyBorder="1"/>
    <xf numFmtId="0" fontId="0" fillId="0" borderId="113" xfId="0" applyBorder="1"/>
    <xf numFmtId="208" fontId="0" fillId="0" borderId="111" xfId="153" applyNumberFormat="1" applyFont="1" applyBorder="1"/>
    <xf numFmtId="208" fontId="0" fillId="0" borderId="116" xfId="153" applyNumberFormat="1" applyFont="1" applyBorder="1"/>
    <xf numFmtId="0" fontId="0" fillId="0" borderId="53" xfId="0" applyBorder="1"/>
    <xf numFmtId="208" fontId="0" fillId="0" borderId="0" xfId="153" applyNumberFormat="1" applyFont="1" applyBorder="1"/>
    <xf numFmtId="208" fontId="0" fillId="0" borderId="115" xfId="153" applyNumberFormat="1" applyFont="1" applyBorder="1"/>
    <xf numFmtId="0" fontId="125" fillId="0" borderId="54" xfId="0" applyFont="1" applyBorder="1"/>
    <xf numFmtId="208" fontId="125" fillId="0" borderId="28" xfId="627" applyNumberFormat="1" applyFont="1" applyBorder="1"/>
    <xf numFmtId="208" fontId="125" fillId="0" borderId="114" xfId="627" applyNumberFormat="1" applyFont="1" applyBorder="1"/>
    <xf numFmtId="40" fontId="125" fillId="0" borderId="15" xfId="627" applyFont="1" applyBorder="1"/>
    <xf numFmtId="40" fontId="125" fillId="0" borderId="58" xfId="627" applyFont="1" applyBorder="1"/>
    <xf numFmtId="0" fontId="125" fillId="0" borderId="113" xfId="984" applyFont="1" applyBorder="1"/>
    <xf numFmtId="0" fontId="171" fillId="0" borderId="113" xfId="0" applyFont="1" applyBorder="1"/>
    <xf numFmtId="165" fontId="171" fillId="0" borderId="118" xfId="19" applyNumberFormat="1" applyFont="1" applyBorder="1"/>
    <xf numFmtId="165" fontId="171" fillId="0" borderId="116" xfId="19" applyNumberFormat="1" applyFont="1" applyBorder="1"/>
    <xf numFmtId="165" fontId="125" fillId="0" borderId="113" xfId="19" applyNumberFormat="1" applyFont="1" applyBorder="1"/>
    <xf numFmtId="0" fontId="171" fillId="0" borderId="53" xfId="0" applyFont="1" applyBorder="1"/>
    <xf numFmtId="165" fontId="171" fillId="0" borderId="46" xfId="19" applyNumberFormat="1" applyFont="1" applyBorder="1"/>
    <xf numFmtId="165" fontId="125" fillId="0" borderId="53" xfId="19" applyNumberFormat="1" applyFont="1" applyBorder="1"/>
    <xf numFmtId="0" fontId="171" fillId="0" borderId="54" xfId="0" applyFont="1" applyBorder="1"/>
    <xf numFmtId="165" fontId="171" fillId="0" borderId="119" xfId="19" applyNumberFormat="1" applyFont="1" applyBorder="1"/>
    <xf numFmtId="165" fontId="125" fillId="0" borderId="54" xfId="19" applyNumberFormat="1" applyFont="1" applyBorder="1"/>
    <xf numFmtId="9" fontId="171" fillId="0" borderId="0" xfId="19" applyFont="1" applyBorder="1"/>
    <xf numFmtId="164" fontId="171" fillId="0" borderId="11" xfId="1047" applyNumberFormat="1" applyFont="1" applyBorder="1"/>
    <xf numFmtId="9" fontId="171" fillId="0" borderId="104" xfId="19" applyFont="1" applyBorder="1"/>
    <xf numFmtId="9" fontId="171" fillId="0" borderId="105" xfId="19" applyFont="1" applyBorder="1"/>
    <xf numFmtId="164" fontId="171" fillId="0" borderId="106" xfId="1047" applyNumberFormat="1" applyFont="1" applyBorder="1"/>
    <xf numFmtId="0" fontId="0" fillId="0" borderId="96" xfId="0" applyBorder="1" applyAlignment="1">
      <alignment vertical="center"/>
    </xf>
    <xf numFmtId="0" fontId="0" fillId="0" borderId="69" xfId="0" applyBorder="1" applyAlignment="1">
      <alignment vertical="center"/>
    </xf>
    <xf numFmtId="0" fontId="0" fillId="0" borderId="29" xfId="0" applyBorder="1" applyAlignment="1">
      <alignment vertical="center"/>
    </xf>
    <xf numFmtId="0" fontId="0" fillId="0" borderId="29" xfId="0" applyBorder="1"/>
    <xf numFmtId="0" fontId="0" fillId="0" borderId="96" xfId="0" applyBorder="1"/>
    <xf numFmtId="209" fontId="0" fillId="0" borderId="96" xfId="153" applyNumberFormat="1" applyFont="1" applyBorder="1"/>
    <xf numFmtId="9" fontId="0" fillId="0" borderId="0" xfId="19" applyFont="1"/>
    <xf numFmtId="0" fontId="0" fillId="0" borderId="11" xfId="0" applyBorder="1"/>
    <xf numFmtId="209" fontId="0" fillId="0" borderId="87" xfId="153" applyNumberFormat="1" applyFont="1" applyBorder="1"/>
    <xf numFmtId="0" fontId="0" fillId="0" borderId="104" xfId="0" applyBorder="1"/>
    <xf numFmtId="0" fontId="0" fillId="0" borderId="106" xfId="0" applyBorder="1"/>
    <xf numFmtId="209" fontId="0" fillId="0" borderId="104" xfId="153" applyNumberFormat="1" applyFont="1" applyBorder="1"/>
    <xf numFmtId="0" fontId="176" fillId="0" borderId="0" xfId="1057" applyFont="1" applyAlignment="1">
      <alignment horizontal="center"/>
    </xf>
    <xf numFmtId="0" fontId="1" fillId="0" borderId="68" xfId="2" applyBorder="1" applyAlignment="1">
      <alignment vertical="center" wrapText="1"/>
    </xf>
    <xf numFmtId="43" fontId="0" fillId="0" borderId="29" xfId="637" applyFont="1" applyBorder="1"/>
    <xf numFmtId="43" fontId="0" fillId="0" borderId="11" xfId="637" applyFont="1" applyBorder="1"/>
    <xf numFmtId="0" fontId="1" fillId="0" borderId="11" xfId="2" applyBorder="1"/>
    <xf numFmtId="0" fontId="1" fillId="0" borderId="106" xfId="2" applyBorder="1"/>
    <xf numFmtId="0" fontId="1" fillId="0" borderId="87" xfId="2" applyBorder="1" applyAlignment="1">
      <alignment horizontal="left"/>
    </xf>
    <xf numFmtId="0" fontId="1" fillId="0" borderId="104" xfId="2" applyBorder="1" applyAlignment="1">
      <alignment horizontal="left"/>
    </xf>
    <xf numFmtId="0" fontId="0" fillId="0" borderId="96" xfId="637" applyNumberFormat="1" applyFont="1" applyBorder="1" applyAlignment="1">
      <alignment horizontal="left"/>
    </xf>
    <xf numFmtId="0" fontId="0" fillId="0" borderId="87" xfId="637" applyNumberFormat="1" applyFont="1" applyBorder="1" applyAlignment="1">
      <alignment horizontal="left"/>
    </xf>
    <xf numFmtId="165" fontId="0" fillId="0" borderId="0" xfId="0" applyNumberFormat="1"/>
    <xf numFmtId="9" fontId="0" fillId="0" borderId="0" xfId="0" applyNumberFormat="1"/>
    <xf numFmtId="0" fontId="0" fillId="0" borderId="53" xfId="0" applyBorder="1" applyAlignment="1">
      <alignment horizontal="left" vertical="top"/>
    </xf>
    <xf numFmtId="0" fontId="1" fillId="0" borderId="53" xfId="0" applyFont="1" applyBorder="1" applyAlignment="1">
      <alignment horizontal="left" vertical="top"/>
    </xf>
    <xf numFmtId="165" fontId="0" fillId="0" borderId="53" xfId="0" applyNumberFormat="1" applyBorder="1" applyAlignment="1">
      <alignment horizontal="left" vertical="top"/>
    </xf>
    <xf numFmtId="0" fontId="0" fillId="0" borderId="113" xfId="0" applyBorder="1" applyAlignment="1">
      <alignment horizontal="left" vertical="top"/>
    </xf>
    <xf numFmtId="0" fontId="0" fillId="0" borderId="113" xfId="0" applyBorder="1" applyAlignment="1">
      <alignment horizontal="left" vertical="top" wrapText="1"/>
    </xf>
    <xf numFmtId="0" fontId="1" fillId="0" borderId="113" xfId="0" applyFont="1" applyBorder="1" applyAlignment="1">
      <alignment horizontal="left" vertical="top" wrapText="1"/>
    </xf>
    <xf numFmtId="0" fontId="1" fillId="0" borderId="54" xfId="0" applyFont="1" applyBorder="1" applyAlignment="1">
      <alignment horizontal="left" vertical="top"/>
    </xf>
    <xf numFmtId="0" fontId="0" fillId="0" borderId="54" xfId="0" applyBorder="1" applyAlignment="1">
      <alignment horizontal="left" vertical="top"/>
    </xf>
    <xf numFmtId="9" fontId="0" fillId="0" borderId="54" xfId="0" applyNumberFormat="1" applyBorder="1" applyAlignment="1">
      <alignment horizontal="left" vertical="top"/>
    </xf>
    <xf numFmtId="0" fontId="0" fillId="0" borderId="0" xfId="0" applyFont="1" applyBorder="1"/>
    <xf numFmtId="0" fontId="0" fillId="0" borderId="28" xfId="0" applyFont="1" applyBorder="1"/>
    <xf numFmtId="0" fontId="184" fillId="0" borderId="46" xfId="0" applyFont="1" applyBorder="1" applyAlignment="1">
      <alignment horizontal="left" vertical="top"/>
    </xf>
    <xf numFmtId="0" fontId="0" fillId="0" borderId="119" xfId="0" applyFont="1" applyBorder="1" applyAlignment="1">
      <alignment horizontal="left" vertical="top"/>
    </xf>
    <xf numFmtId="0" fontId="0" fillId="0" borderId="46" xfId="0" applyFont="1" applyBorder="1"/>
    <xf numFmtId="0" fontId="0" fillId="0" borderId="119" xfId="0" applyFont="1" applyBorder="1"/>
    <xf numFmtId="43" fontId="171" fillId="0" borderId="46" xfId="637" applyFont="1" applyBorder="1"/>
    <xf numFmtId="0" fontId="1" fillId="0" borderId="46" xfId="2" applyBorder="1"/>
    <xf numFmtId="0" fontId="184" fillId="0" borderId="118" xfId="0" applyFont="1" applyBorder="1" applyAlignment="1">
      <alignment horizontal="left" vertical="top"/>
    </xf>
    <xf numFmtId="0" fontId="0" fillId="0" borderId="111" xfId="0" applyFont="1" applyBorder="1"/>
    <xf numFmtId="0" fontId="0" fillId="0" borderId="113" xfId="0" applyFont="1" applyBorder="1"/>
    <xf numFmtId="0" fontId="1" fillId="0" borderId="76" xfId="1029" applyBorder="1"/>
    <xf numFmtId="0" fontId="1" fillId="0" borderId="31" xfId="1029" applyBorder="1"/>
    <xf numFmtId="0" fontId="1" fillId="0" borderId="68" xfId="1029" applyBorder="1"/>
    <xf numFmtId="0" fontId="1" fillId="0" borderId="10" xfId="1029" applyBorder="1"/>
    <xf numFmtId="211" fontId="1" fillId="0" borderId="0" xfId="624" applyNumberFormat="1" applyFont="1" applyBorder="1"/>
    <xf numFmtId="211" fontId="1" fillId="0" borderId="11" xfId="624" applyNumberFormat="1" applyFont="1" applyBorder="1"/>
    <xf numFmtId="211" fontId="1" fillId="0" borderId="0" xfId="2" applyNumberFormat="1"/>
    <xf numFmtId="0" fontId="1" fillId="0" borderId="76" xfId="2" applyBorder="1"/>
    <xf numFmtId="211" fontId="1" fillId="0" borderId="31" xfId="2" applyNumberFormat="1" applyBorder="1"/>
    <xf numFmtId="211" fontId="1" fillId="0" borderId="68" xfId="2" applyNumberFormat="1" applyBorder="1"/>
    <xf numFmtId="0" fontId="125" fillId="0" borderId="0" xfId="1058" applyFont="1"/>
    <xf numFmtId="0" fontId="1" fillId="0" borderId="0" xfId="1074" applyFont="1"/>
    <xf numFmtId="0" fontId="0" fillId="0" borderId="31" xfId="0" applyBorder="1"/>
    <xf numFmtId="0" fontId="0" fillId="0" borderId="68" xfId="0" applyBorder="1"/>
    <xf numFmtId="0" fontId="0" fillId="0" borderId="10" xfId="0" applyBorder="1"/>
    <xf numFmtId="9" fontId="171" fillId="0" borderId="11" xfId="19" applyFont="1" applyBorder="1" applyAlignment="1">
      <alignment horizontal="right"/>
    </xf>
    <xf numFmtId="0" fontId="0" fillId="0" borderId="103" xfId="0" applyBorder="1"/>
    <xf numFmtId="9" fontId="171" fillId="0" borderId="106" xfId="19" applyFont="1" applyBorder="1" applyAlignment="1">
      <alignment horizontal="right"/>
    </xf>
    <xf numFmtId="0" fontId="0" fillId="0" borderId="30" xfId="0" applyBorder="1"/>
    <xf numFmtId="0" fontId="0" fillId="0" borderId="12" xfId="0" applyBorder="1"/>
    <xf numFmtId="165" fontId="0" fillId="0" borderId="87" xfId="0" applyNumberFormat="1" applyBorder="1"/>
    <xf numFmtId="165" fontId="171" fillId="0" borderId="0" xfId="19" applyNumberFormat="1" applyFont="1" applyBorder="1"/>
    <xf numFmtId="165" fontId="0" fillId="0" borderId="11" xfId="0" applyNumberFormat="1" applyBorder="1"/>
    <xf numFmtId="165" fontId="0" fillId="0" borderId="104" xfId="0" applyNumberFormat="1" applyBorder="1"/>
    <xf numFmtId="165" fontId="0" fillId="0" borderId="105" xfId="0" applyNumberFormat="1" applyBorder="1"/>
    <xf numFmtId="165" fontId="171" fillId="0" borderId="105" xfId="19" applyNumberFormat="1" applyFont="1" applyBorder="1"/>
    <xf numFmtId="9" fontId="171" fillId="0" borderId="106" xfId="19" applyFont="1" applyBorder="1"/>
    <xf numFmtId="0" fontId="171" fillId="0" borderId="0" xfId="1057" applyFont="1"/>
    <xf numFmtId="0" fontId="171" fillId="0" borderId="113" xfId="1047" applyFont="1" applyBorder="1" applyAlignment="1">
      <alignment horizontal="right"/>
    </xf>
    <xf numFmtId="208" fontId="171" fillId="58" borderId="113" xfId="153" applyNumberFormat="1" applyFont="1" applyFill="1" applyBorder="1" applyAlignment="1">
      <alignment horizontal="left"/>
    </xf>
    <xf numFmtId="9" fontId="171" fillId="58" borderId="113" xfId="19" applyFont="1" applyFill="1" applyBorder="1" applyAlignment="1">
      <alignment horizontal="right"/>
    </xf>
    <xf numFmtId="208" fontId="171" fillId="58" borderId="53" xfId="153" applyNumberFormat="1" applyFont="1" applyFill="1" applyBorder="1" applyAlignment="1">
      <alignment horizontal="left"/>
    </xf>
    <xf numFmtId="165" fontId="171" fillId="58" borderId="53" xfId="19" applyNumberFormat="1" applyFont="1" applyFill="1" applyBorder="1" applyAlignment="1">
      <alignment horizontal="right"/>
    </xf>
    <xf numFmtId="9" fontId="171" fillId="58" borderId="53" xfId="19" applyFont="1" applyFill="1" applyBorder="1" applyAlignment="1">
      <alignment horizontal="right"/>
    </xf>
    <xf numFmtId="208" fontId="171" fillId="58" borderId="54" xfId="153" applyNumberFormat="1" applyFont="1" applyFill="1" applyBorder="1" applyAlignment="1">
      <alignment horizontal="left"/>
    </xf>
    <xf numFmtId="9" fontId="171" fillId="58" borderId="54" xfId="19" applyFont="1" applyFill="1" applyBorder="1" applyAlignment="1">
      <alignment horizontal="right"/>
    </xf>
    <xf numFmtId="164" fontId="171" fillId="0" borderId="57" xfId="1047" applyNumberFormat="1" applyFont="1" applyBorder="1"/>
    <xf numFmtId="208" fontId="171" fillId="0" borderId="36" xfId="153" applyNumberFormat="1" applyFont="1" applyBorder="1" applyAlignment="1">
      <alignment horizontal="left"/>
    </xf>
    <xf numFmtId="165" fontId="171" fillId="0" borderId="36" xfId="19" applyNumberFormat="1" applyFont="1" applyBorder="1" applyAlignment="1">
      <alignment horizontal="right"/>
    </xf>
    <xf numFmtId="9" fontId="171" fillId="0" borderId="0" xfId="1156" applyFont="1"/>
    <xf numFmtId="0" fontId="177" fillId="0" borderId="76" xfId="1047" applyFont="1" applyBorder="1"/>
    <xf numFmtId="0" fontId="177" fillId="0" borderId="30" xfId="1047" applyFont="1" applyBorder="1"/>
    <xf numFmtId="0" fontId="177" fillId="0" borderId="31" xfId="1047" applyFont="1" applyBorder="1"/>
    <xf numFmtId="0" fontId="177" fillId="0" borderId="68" xfId="1047" applyFont="1" applyBorder="1"/>
    <xf numFmtId="0" fontId="185" fillId="0" borderId="10" xfId="1047" applyFont="1" applyBorder="1" applyAlignment="1">
      <alignment wrapText="1"/>
    </xf>
    <xf numFmtId="208" fontId="185" fillId="0" borderId="96" xfId="153" applyNumberFormat="1" applyFont="1" applyBorder="1" applyAlignment="1">
      <alignment horizontal="center" vertical="center" wrapText="1"/>
    </xf>
    <xf numFmtId="208" fontId="185" fillId="0" borderId="69" xfId="153" applyNumberFormat="1" applyFont="1" applyBorder="1" applyAlignment="1">
      <alignment horizontal="center" vertical="center" wrapText="1"/>
    </xf>
    <xf numFmtId="1" fontId="177" fillId="0" borderId="11" xfId="1047" applyNumberFormat="1" applyFont="1" applyBorder="1"/>
    <xf numFmtId="0" fontId="177" fillId="0" borderId="10" xfId="1047" applyFont="1" applyBorder="1"/>
    <xf numFmtId="208" fontId="177" fillId="0" borderId="87" xfId="153" applyNumberFormat="1" applyFont="1" applyBorder="1"/>
    <xf numFmtId="208" fontId="177" fillId="0" borderId="0" xfId="153" applyNumberFormat="1" applyFont="1" applyBorder="1"/>
    <xf numFmtId="208" fontId="177" fillId="0" borderId="0" xfId="153" applyNumberFormat="1" applyFont="1" applyFill="1" applyBorder="1"/>
    <xf numFmtId="208" fontId="177" fillId="0" borderId="104" xfId="153" applyNumberFormat="1" applyFont="1" applyBorder="1"/>
    <xf numFmtId="208" fontId="177" fillId="0" borderId="105" xfId="153" applyNumberFormat="1" applyFont="1" applyBorder="1"/>
    <xf numFmtId="208" fontId="177" fillId="0" borderId="105" xfId="153" applyNumberFormat="1" applyFont="1" applyFill="1" applyBorder="1"/>
    <xf numFmtId="208" fontId="177" fillId="0" borderId="11" xfId="1047" applyNumberFormat="1" applyFont="1" applyBorder="1"/>
    <xf numFmtId="208" fontId="177" fillId="0" borderId="30" xfId="153" applyNumberFormat="1" applyFont="1" applyBorder="1"/>
    <xf numFmtId="208" fontId="177" fillId="0" borderId="31" xfId="153" applyNumberFormat="1" applyFont="1" applyBorder="1"/>
    <xf numFmtId="208" fontId="177" fillId="0" borderId="31" xfId="153" applyNumberFormat="1" applyFont="1" applyFill="1" applyBorder="1"/>
    <xf numFmtId="1" fontId="177" fillId="0" borderId="68" xfId="1047" applyNumberFormat="1" applyFont="1" applyBorder="1"/>
    <xf numFmtId="165" fontId="177" fillId="0" borderId="30" xfId="19" applyNumberFormat="1" applyFont="1" applyBorder="1"/>
    <xf numFmtId="165" fontId="177" fillId="0" borderId="31" xfId="19" applyNumberFormat="1" applyFont="1" applyBorder="1"/>
    <xf numFmtId="165" fontId="177" fillId="0" borderId="31" xfId="19" applyNumberFormat="1" applyFont="1" applyFill="1" applyBorder="1"/>
    <xf numFmtId="165" fontId="177" fillId="0" borderId="106" xfId="19" applyNumberFormat="1" applyFont="1" applyBorder="1"/>
    <xf numFmtId="0" fontId="125" fillId="0" borderId="30" xfId="1047" applyFont="1" applyBorder="1" applyAlignment="1">
      <alignment horizontal="center" vertical="center" wrapText="1"/>
    </xf>
    <xf numFmtId="0" fontId="125" fillId="0" borderId="31" xfId="1047" applyFont="1" applyBorder="1" applyAlignment="1">
      <alignment horizontal="center" vertical="center" wrapText="1"/>
    </xf>
    <xf numFmtId="0" fontId="125" fillId="0" borderId="68" xfId="1047" applyFont="1" applyBorder="1" applyAlignment="1">
      <alignment horizontal="center" vertical="center" wrapText="1"/>
    </xf>
    <xf numFmtId="1" fontId="171" fillId="0" borderId="96" xfId="1047" applyNumberFormat="1" applyFont="1" applyBorder="1"/>
    <xf numFmtId="1" fontId="171" fillId="0" borderId="69" xfId="1047" applyNumberFormat="1" applyFont="1" applyBorder="1"/>
    <xf numFmtId="1" fontId="171" fillId="0" borderId="29" xfId="1156" applyNumberFormat="1" applyFont="1" applyFill="1" applyBorder="1"/>
    <xf numFmtId="1" fontId="171" fillId="0" borderId="104" xfId="1047" applyNumberFormat="1" applyFont="1" applyBorder="1"/>
    <xf numFmtId="1" fontId="171" fillId="0" borderId="105" xfId="1047" applyNumberFormat="1" applyFont="1" applyBorder="1"/>
    <xf numFmtId="1" fontId="171" fillId="0" borderId="106" xfId="1156" applyNumberFormat="1" applyFont="1" applyFill="1" applyBorder="1"/>
    <xf numFmtId="1" fontId="171" fillId="0" borderId="30" xfId="1047" applyNumberFormat="1" applyFont="1" applyBorder="1"/>
    <xf numFmtId="1" fontId="171" fillId="0" borderId="31" xfId="1047" applyNumberFormat="1" applyFont="1" applyBorder="1"/>
    <xf numFmtId="1" fontId="171" fillId="0" borderId="68" xfId="1156" applyNumberFormat="1" applyFont="1" applyFill="1" applyBorder="1"/>
    <xf numFmtId="0" fontId="1" fillId="0" borderId="0" xfId="1074" applyFont="1" applyAlignment="1">
      <alignment vertical="center" wrapText="1"/>
    </xf>
    <xf numFmtId="0" fontId="1" fillId="0" borderId="30" xfId="1057" applyBorder="1"/>
    <xf numFmtId="0" fontId="1" fillId="0" borderId="31" xfId="1057" applyBorder="1"/>
    <xf numFmtId="0" fontId="1" fillId="0" borderId="68" xfId="1057" applyBorder="1"/>
    <xf numFmtId="164" fontId="1" fillId="0" borderId="69" xfId="1057" applyNumberFormat="1" applyBorder="1"/>
    <xf numFmtId="164" fontId="1" fillId="0" borderId="29" xfId="1057" applyNumberFormat="1" applyBorder="1"/>
    <xf numFmtId="164" fontId="1" fillId="0" borderId="0" xfId="1057" applyNumberFormat="1"/>
    <xf numFmtId="164" fontId="1" fillId="0" borderId="11" xfId="1057" applyNumberFormat="1" applyBorder="1"/>
    <xf numFmtId="164" fontId="1" fillId="0" borderId="105" xfId="1057" applyNumberFormat="1" applyBorder="1"/>
    <xf numFmtId="164" fontId="1" fillId="0" borderId="106" xfId="1057" applyNumberFormat="1" applyBorder="1"/>
    <xf numFmtId="0" fontId="1" fillId="0" borderId="36" xfId="1047" applyFont="1" applyBorder="1"/>
    <xf numFmtId="0" fontId="1" fillId="0" borderId="15" xfId="1047" applyFont="1" applyBorder="1"/>
    <xf numFmtId="0" fontId="1" fillId="0" borderId="58" xfId="1047" applyFont="1" applyBorder="1"/>
    <xf numFmtId="0" fontId="1" fillId="0" borderId="113" xfId="1047" applyFont="1" applyBorder="1"/>
    <xf numFmtId="2" fontId="1" fillId="0" borderId="111" xfId="1047" applyNumberFormat="1" applyFont="1" applyBorder="1"/>
    <xf numFmtId="2" fontId="1" fillId="0" borderId="116" xfId="1047" applyNumberFormat="1" applyFont="1" applyBorder="1"/>
    <xf numFmtId="0" fontId="1" fillId="0" borderId="53" xfId="1047" applyFont="1" applyBorder="1"/>
    <xf numFmtId="2" fontId="1" fillId="0" borderId="0" xfId="1047" applyNumberFormat="1" applyFont="1"/>
    <xf numFmtId="2" fontId="1" fillId="0" borderId="115" xfId="1047" applyNumberFormat="1" applyFont="1" applyBorder="1"/>
    <xf numFmtId="0" fontId="1" fillId="0" borderId="54" xfId="1047" applyFont="1" applyBorder="1"/>
    <xf numFmtId="208" fontId="1" fillId="0" borderId="28" xfId="624" applyNumberFormat="1" applyFont="1" applyBorder="1"/>
    <xf numFmtId="208" fontId="1" fillId="0" borderId="114" xfId="624" applyNumberFormat="1" applyFont="1" applyBorder="1"/>
    <xf numFmtId="165" fontId="1" fillId="0" borderId="28" xfId="1179" applyNumberFormat="1" applyFont="1" applyBorder="1"/>
    <xf numFmtId="165" fontId="1" fillId="0" borderId="114" xfId="1179" applyNumberFormat="1" applyFont="1" applyBorder="1"/>
    <xf numFmtId="0" fontId="0" fillId="0" borderId="121" xfId="0" applyBorder="1"/>
    <xf numFmtId="0" fontId="0" fillId="0" borderId="115" xfId="0" applyBorder="1"/>
    <xf numFmtId="208" fontId="171" fillId="0" borderId="122" xfId="153" applyNumberFormat="1" applyFont="1" applyBorder="1"/>
    <xf numFmtId="208" fontId="171" fillId="0" borderId="120" xfId="153" applyNumberFormat="1" applyFont="1" applyBorder="1"/>
    <xf numFmtId="208" fontId="171" fillId="0" borderId="29" xfId="153" applyNumberFormat="1" applyFont="1" applyBorder="1"/>
    <xf numFmtId="208" fontId="171" fillId="0" borderId="123" xfId="153" applyNumberFormat="1" applyFont="1" applyBorder="1"/>
    <xf numFmtId="208" fontId="171" fillId="0" borderId="124" xfId="153" applyNumberFormat="1" applyFont="1" applyBorder="1"/>
    <xf numFmtId="208" fontId="171" fillId="0" borderId="106" xfId="153" applyNumberFormat="1" applyFont="1" applyBorder="1"/>
    <xf numFmtId="208" fontId="0" fillId="0" borderId="77" xfId="0" applyNumberFormat="1" applyBorder="1"/>
    <xf numFmtId="208" fontId="0" fillId="0" borderId="90" xfId="0" applyNumberFormat="1" applyBorder="1"/>
    <xf numFmtId="208" fontId="0" fillId="0" borderId="68" xfId="0" applyNumberFormat="1" applyBorder="1"/>
    <xf numFmtId="9" fontId="171" fillId="0" borderId="77" xfId="19" applyFont="1" applyBorder="1"/>
    <xf numFmtId="9" fontId="171" fillId="0" borderId="90" xfId="19" applyFont="1" applyBorder="1"/>
    <xf numFmtId="9" fontId="171" fillId="0" borderId="68" xfId="19" applyFont="1" applyBorder="1"/>
    <xf numFmtId="9" fontId="0" fillId="0" borderId="31" xfId="0" applyNumberFormat="1" applyBorder="1"/>
    <xf numFmtId="9" fontId="0" fillId="0" borderId="76" xfId="0" applyNumberFormat="1" applyBorder="1"/>
    <xf numFmtId="0" fontId="179" fillId="0" borderId="0" xfId="1057" applyFont="1"/>
    <xf numFmtId="0" fontId="171" fillId="0" borderId="0" xfId="883" applyFont="1"/>
    <xf numFmtId="0" fontId="171" fillId="0" borderId="0" xfId="883" applyFont="1" applyAlignment="1">
      <alignment horizontal="left" vertical="center"/>
    </xf>
    <xf numFmtId="164" fontId="171" fillId="0" borderId="0" xfId="883" applyNumberFormat="1" applyFont="1"/>
    <xf numFmtId="0" fontId="125" fillId="0" borderId="0" xfId="883" applyFont="1" applyAlignment="1">
      <alignment horizontal="left" vertical="center"/>
    </xf>
    <xf numFmtId="212" fontId="171" fillId="0" borderId="0" xfId="883" applyNumberFormat="1" applyFont="1"/>
    <xf numFmtId="2" fontId="171" fillId="0" borderId="0" xfId="883" applyNumberFormat="1" applyFont="1"/>
    <xf numFmtId="0" fontId="13" fillId="0" borderId="0" xfId="1" applyFont="1" applyAlignment="1">
      <alignment horizontal="left"/>
    </xf>
    <xf numFmtId="0" fontId="168" fillId="0" borderId="81" xfId="0" applyFont="1" applyBorder="1" applyAlignment="1">
      <alignment horizontal="center" vertical="center" wrapText="1"/>
    </xf>
    <xf numFmtId="0" fontId="168" fillId="0" borderId="0" xfId="0" applyFont="1" applyAlignment="1">
      <alignment horizontal="center" vertical="center" wrapText="1"/>
    </xf>
    <xf numFmtId="0" fontId="11" fillId="0" borderId="12"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78" xfId="0" applyFont="1" applyBorder="1" applyAlignment="1">
      <alignment horizontal="center" vertical="center" wrapText="1"/>
    </xf>
    <xf numFmtId="0" fontId="11" fillId="85" borderId="10" xfId="0" applyFont="1" applyFill="1" applyBorder="1" applyAlignment="1">
      <alignment horizontal="center" vertical="center" wrapText="1"/>
    </xf>
    <xf numFmtId="0" fontId="11" fillId="85" borderId="78" xfId="0" applyFont="1" applyFill="1" applyBorder="1" applyAlignment="1">
      <alignment horizontal="center" vertical="center" wrapText="1"/>
    </xf>
    <xf numFmtId="0" fontId="11" fillId="85" borderId="12" xfId="0" applyFont="1" applyFill="1" applyBorder="1" applyAlignment="1">
      <alignment horizontal="center" vertical="center" wrapText="1"/>
    </xf>
    <xf numFmtId="0" fontId="29" fillId="0" borderId="79" xfId="0" applyFont="1" applyBorder="1" applyAlignment="1">
      <alignment horizontal="center"/>
    </xf>
    <xf numFmtId="0" fontId="29" fillId="0" borderId="80" xfId="0" applyFont="1" applyBorder="1" applyAlignment="1">
      <alignment horizontal="center"/>
    </xf>
    <xf numFmtId="0" fontId="174" fillId="0" borderId="30" xfId="0" applyFont="1" applyBorder="1" applyAlignment="1">
      <alignment horizontal="center"/>
    </xf>
    <xf numFmtId="0" fontId="174" fillId="0" borderId="31" xfId="0" applyFont="1" applyBorder="1" applyAlignment="1">
      <alignment horizontal="center"/>
    </xf>
    <xf numFmtId="0" fontId="174" fillId="0" borderId="68" xfId="0" applyFont="1" applyBorder="1" applyAlignment="1">
      <alignment horizontal="center"/>
    </xf>
    <xf numFmtId="0" fontId="171" fillId="0" borderId="96" xfId="0" applyFont="1" applyBorder="1" applyAlignment="1">
      <alignment horizontal="center" vertical="center"/>
    </xf>
    <xf numFmtId="0" fontId="171" fillId="0" borderId="104" xfId="0" applyFont="1" applyBorder="1" applyAlignment="1">
      <alignment horizontal="center" vertical="center"/>
    </xf>
    <xf numFmtId="0" fontId="171" fillId="0" borderId="69" xfId="0" applyFont="1" applyBorder="1" applyAlignment="1">
      <alignment horizontal="center" vertical="center"/>
    </xf>
    <xf numFmtId="0" fontId="171" fillId="0" borderId="105" xfId="0" applyFont="1" applyBorder="1" applyAlignment="1">
      <alignment horizontal="center" vertical="center"/>
    </xf>
    <xf numFmtId="0" fontId="171" fillId="0" borderId="69" xfId="0" applyFont="1" applyBorder="1" applyAlignment="1">
      <alignment horizontal="center" vertical="center" wrapText="1"/>
    </xf>
    <xf numFmtId="0" fontId="171" fillId="0" borderId="105" xfId="0" applyFont="1" applyBorder="1" applyAlignment="1">
      <alignment horizontal="center" vertical="center" wrapText="1"/>
    </xf>
    <xf numFmtId="0" fontId="171" fillId="0" borderId="29" xfId="0" applyFont="1" applyBorder="1" applyAlignment="1">
      <alignment horizontal="center" vertical="center"/>
    </xf>
    <xf numFmtId="0" fontId="171" fillId="0" borderId="110" xfId="0" applyFont="1" applyBorder="1" applyAlignment="1">
      <alignment horizontal="center"/>
    </xf>
    <xf numFmtId="0" fontId="171" fillId="0" borderId="108" xfId="0" applyFont="1" applyBorder="1" applyAlignment="1">
      <alignment horizontal="center"/>
    </xf>
    <xf numFmtId="0" fontId="171" fillId="0" borderId="111" xfId="0" applyFont="1" applyBorder="1" applyAlignment="1">
      <alignment horizontal="center"/>
    </xf>
    <xf numFmtId="0" fontId="171" fillId="0" borderId="28" xfId="0" applyFont="1" applyBorder="1" applyAlignment="1">
      <alignment horizontal="center"/>
    </xf>
    <xf numFmtId="0" fontId="171" fillId="0" borderId="87" xfId="0" applyFont="1" applyBorder="1" applyAlignment="1">
      <alignment horizontal="center"/>
    </xf>
    <xf numFmtId="0" fontId="171" fillId="0" borderId="104" xfId="0" applyFont="1" applyBorder="1" applyAlignment="1">
      <alignment horizontal="center"/>
    </xf>
    <xf numFmtId="0" fontId="171" fillId="0" borderId="0" xfId="0" applyFont="1" applyAlignment="1">
      <alignment horizontal="center"/>
    </xf>
    <xf numFmtId="0" fontId="171" fillId="0" borderId="105" xfId="0" applyFont="1" applyBorder="1" applyAlignment="1">
      <alignment horizontal="center"/>
    </xf>
    <xf numFmtId="0" fontId="171" fillId="0" borderId="96" xfId="0" applyFont="1" applyBorder="1" applyAlignment="1">
      <alignment horizontal="center"/>
    </xf>
    <xf numFmtId="0" fontId="171" fillId="0" borderId="69" xfId="0" applyFont="1" applyBorder="1" applyAlignment="1">
      <alignment horizontal="center"/>
    </xf>
    <xf numFmtId="0" fontId="176" fillId="0" borderId="0" xfId="0" applyFont="1" applyAlignment="1">
      <alignment horizontal="center"/>
    </xf>
    <xf numFmtId="0" fontId="171" fillId="0" borderId="87" xfId="1048" applyFont="1" applyBorder="1" applyAlignment="1">
      <alignment horizontal="center" vertical="center"/>
    </xf>
    <xf numFmtId="0" fontId="171" fillId="0" borderId="110" xfId="1048" applyFont="1" applyBorder="1" applyAlignment="1">
      <alignment horizontal="center" vertical="center"/>
    </xf>
    <xf numFmtId="0" fontId="125" fillId="0" borderId="0" xfId="0" applyFont="1" applyAlignment="1">
      <alignment horizontal="center"/>
    </xf>
    <xf numFmtId="0" fontId="0" fillId="0" borderId="30" xfId="0" applyBorder="1" applyAlignment="1">
      <alignment horizontal="center"/>
    </xf>
    <xf numFmtId="0" fontId="0" fillId="0" borderId="31" xfId="0" applyBorder="1" applyAlignment="1">
      <alignment horizontal="center"/>
    </xf>
    <xf numFmtId="0" fontId="0" fillId="0" borderId="68" xfId="0" applyBorder="1" applyAlignment="1">
      <alignment horizontal="center"/>
    </xf>
    <xf numFmtId="0" fontId="125" fillId="0" borderId="0" xfId="1057" applyFont="1" applyAlignment="1">
      <alignment horizontal="center"/>
    </xf>
    <xf numFmtId="0" fontId="171" fillId="0" borderId="0" xfId="883" applyFont="1" applyAlignment="1">
      <alignment horizontal="center"/>
    </xf>
    <xf numFmtId="0" fontId="170" fillId="0" borderId="30" xfId="0" applyFont="1" applyBorder="1" applyAlignment="1">
      <alignment horizontal="center"/>
    </xf>
    <xf numFmtId="0" fontId="170" fillId="0" borderId="31" xfId="0" applyFont="1" applyBorder="1" applyAlignment="1">
      <alignment horizontal="center"/>
    </xf>
    <xf numFmtId="0" fontId="170" fillId="0" borderId="68" xfId="0" applyFont="1" applyBorder="1" applyAlignment="1">
      <alignment horizontal="center"/>
    </xf>
  </cellXfs>
  <cellStyles count="1308">
    <cellStyle name="_x000d__x000a_JournalTemplate=C:\COMFO\CTALK\JOURSTD.TPL_x000d__x000a_LbStateAddress=3 3 0 251 1 89 2 311_x000d__x000a_LbStateJou" xfId="155" xr:uid="{00000000-0005-0000-0000-000000000000}"/>
    <cellStyle name="_KF08 DL 080909 raw data Part III Ch1" xfId="156" xr:uid="{00000000-0005-0000-0000-000001000000}"/>
    <cellStyle name="_KF08 DL 080909 raw data Part III Ch1_KF2010 Figure 1 1 1 World GERD 100310 (2)" xfId="157" xr:uid="{00000000-0005-0000-0000-000002000000}"/>
    <cellStyle name="20% - Accent1 2" xfId="158" xr:uid="{00000000-0005-0000-0000-000003000000}"/>
    <cellStyle name="20% - Accent1 2 2" xfId="159" xr:uid="{00000000-0005-0000-0000-000004000000}"/>
    <cellStyle name="20% - Accent1 2 3" xfId="160" xr:uid="{00000000-0005-0000-0000-000005000000}"/>
    <cellStyle name="20% - Accent1 2 4" xfId="161" xr:uid="{00000000-0005-0000-0000-000006000000}"/>
    <cellStyle name="20% - Accent1 2 5" xfId="162" xr:uid="{00000000-0005-0000-0000-000007000000}"/>
    <cellStyle name="20% - Accent1 3" xfId="163" xr:uid="{00000000-0005-0000-0000-000008000000}"/>
    <cellStyle name="20% - Accent1 3 2" xfId="164" xr:uid="{00000000-0005-0000-0000-000009000000}"/>
    <cellStyle name="20% - Accent1 3 3" xfId="165" xr:uid="{00000000-0005-0000-0000-00000A000000}"/>
    <cellStyle name="20% - Accent1 4" xfId="166" xr:uid="{00000000-0005-0000-0000-00000B000000}"/>
    <cellStyle name="20% - Accent1 5" xfId="167" xr:uid="{00000000-0005-0000-0000-00000C000000}"/>
    <cellStyle name="20% - Accent1 6" xfId="168" xr:uid="{00000000-0005-0000-0000-00000D000000}"/>
    <cellStyle name="20% - Accent1 7" xfId="169" xr:uid="{00000000-0005-0000-0000-00000E000000}"/>
    <cellStyle name="20% - Accent1 8" xfId="170" xr:uid="{00000000-0005-0000-0000-00000F000000}"/>
    <cellStyle name="20% - Accent2 2" xfId="171" xr:uid="{00000000-0005-0000-0000-000010000000}"/>
    <cellStyle name="20% - Accent2 2 2" xfId="172" xr:uid="{00000000-0005-0000-0000-000011000000}"/>
    <cellStyle name="20% - Accent2 2 3" xfId="173" xr:uid="{00000000-0005-0000-0000-000012000000}"/>
    <cellStyle name="20% - Accent2 2 4" xfId="174" xr:uid="{00000000-0005-0000-0000-000013000000}"/>
    <cellStyle name="20% - Accent2 2 5" xfId="175" xr:uid="{00000000-0005-0000-0000-000014000000}"/>
    <cellStyle name="20% - Accent2 3" xfId="176" xr:uid="{00000000-0005-0000-0000-000015000000}"/>
    <cellStyle name="20% - Accent2 3 2" xfId="177" xr:uid="{00000000-0005-0000-0000-000016000000}"/>
    <cellStyle name="20% - Accent2 3 3" xfId="178" xr:uid="{00000000-0005-0000-0000-000017000000}"/>
    <cellStyle name="20% - Accent2 4" xfId="179" xr:uid="{00000000-0005-0000-0000-000018000000}"/>
    <cellStyle name="20% - Accent2 5" xfId="180" xr:uid="{00000000-0005-0000-0000-000019000000}"/>
    <cellStyle name="20% - Accent2 6" xfId="181" xr:uid="{00000000-0005-0000-0000-00001A000000}"/>
    <cellStyle name="20% - Accent2 7" xfId="182" xr:uid="{00000000-0005-0000-0000-00001B000000}"/>
    <cellStyle name="20% - Accent2 8" xfId="183" xr:uid="{00000000-0005-0000-0000-00001C000000}"/>
    <cellStyle name="20% - Accent3 2" xfId="184" xr:uid="{00000000-0005-0000-0000-00001D000000}"/>
    <cellStyle name="20% - Accent3 2 2" xfId="185" xr:uid="{00000000-0005-0000-0000-00001E000000}"/>
    <cellStyle name="20% - Accent3 2 3" xfId="186" xr:uid="{00000000-0005-0000-0000-00001F000000}"/>
    <cellStyle name="20% - Accent3 2 4" xfId="187" xr:uid="{00000000-0005-0000-0000-000020000000}"/>
    <cellStyle name="20% - Accent3 2 5" xfId="188" xr:uid="{00000000-0005-0000-0000-000021000000}"/>
    <cellStyle name="20% - Accent3 3" xfId="189" xr:uid="{00000000-0005-0000-0000-000022000000}"/>
    <cellStyle name="20% - Accent3 3 2" xfId="190" xr:uid="{00000000-0005-0000-0000-000023000000}"/>
    <cellStyle name="20% - Accent3 3 3" xfId="191" xr:uid="{00000000-0005-0000-0000-000024000000}"/>
    <cellStyle name="20% - Accent3 4" xfId="192" xr:uid="{00000000-0005-0000-0000-000025000000}"/>
    <cellStyle name="20% - Accent3 5" xfId="193" xr:uid="{00000000-0005-0000-0000-000026000000}"/>
    <cellStyle name="20% - Accent3 6" xfId="194" xr:uid="{00000000-0005-0000-0000-000027000000}"/>
    <cellStyle name="20% - Accent3 7" xfId="195" xr:uid="{00000000-0005-0000-0000-000028000000}"/>
    <cellStyle name="20% - Accent3 8" xfId="196" xr:uid="{00000000-0005-0000-0000-000029000000}"/>
    <cellStyle name="20% - Accent4 2" xfId="197" xr:uid="{00000000-0005-0000-0000-00002A000000}"/>
    <cellStyle name="20% - Accent4 2 2" xfId="198" xr:uid="{00000000-0005-0000-0000-00002B000000}"/>
    <cellStyle name="20% - Accent4 2 3" xfId="199" xr:uid="{00000000-0005-0000-0000-00002C000000}"/>
    <cellStyle name="20% - Accent4 2 4" xfId="200" xr:uid="{00000000-0005-0000-0000-00002D000000}"/>
    <cellStyle name="20% - Accent4 2 5" xfId="201" xr:uid="{00000000-0005-0000-0000-00002E000000}"/>
    <cellStyle name="20% - Accent4 3" xfId="202" xr:uid="{00000000-0005-0000-0000-00002F000000}"/>
    <cellStyle name="20% - Accent4 3 2" xfId="203" xr:uid="{00000000-0005-0000-0000-000030000000}"/>
    <cellStyle name="20% - Accent4 3 3" xfId="204" xr:uid="{00000000-0005-0000-0000-000031000000}"/>
    <cellStyle name="20% - Accent4 4" xfId="205" xr:uid="{00000000-0005-0000-0000-000032000000}"/>
    <cellStyle name="20% - Accent4 5" xfId="206" xr:uid="{00000000-0005-0000-0000-000033000000}"/>
    <cellStyle name="20% - Accent4 6" xfId="207" xr:uid="{00000000-0005-0000-0000-000034000000}"/>
    <cellStyle name="20% - Accent4 7" xfId="208" xr:uid="{00000000-0005-0000-0000-000035000000}"/>
    <cellStyle name="20% - Accent4 8" xfId="209" xr:uid="{00000000-0005-0000-0000-000036000000}"/>
    <cellStyle name="20% - Accent5 2" xfId="210" xr:uid="{00000000-0005-0000-0000-000037000000}"/>
    <cellStyle name="20% - Accent5 2 2" xfId="211" xr:uid="{00000000-0005-0000-0000-000038000000}"/>
    <cellStyle name="20% - Accent5 2 3" xfId="212" xr:uid="{00000000-0005-0000-0000-000039000000}"/>
    <cellStyle name="20% - Accent5 2 4" xfId="213" xr:uid="{00000000-0005-0000-0000-00003A000000}"/>
    <cellStyle name="20% - Accent5 2 5" xfId="214" xr:uid="{00000000-0005-0000-0000-00003B000000}"/>
    <cellStyle name="20% - Accent5 3" xfId="215" xr:uid="{00000000-0005-0000-0000-00003C000000}"/>
    <cellStyle name="20% - Accent5 3 2" xfId="216" xr:uid="{00000000-0005-0000-0000-00003D000000}"/>
    <cellStyle name="20% - Accent5 3 3" xfId="217" xr:uid="{00000000-0005-0000-0000-00003E000000}"/>
    <cellStyle name="20% - Accent5 4" xfId="218" xr:uid="{00000000-0005-0000-0000-00003F000000}"/>
    <cellStyle name="20% - Accent5 5" xfId="219" xr:uid="{00000000-0005-0000-0000-000040000000}"/>
    <cellStyle name="20% - Accent5 6" xfId="220" xr:uid="{00000000-0005-0000-0000-000041000000}"/>
    <cellStyle name="20% - Accent5 7" xfId="221" xr:uid="{00000000-0005-0000-0000-000042000000}"/>
    <cellStyle name="20% - Accent5 8" xfId="222" xr:uid="{00000000-0005-0000-0000-000043000000}"/>
    <cellStyle name="20% - Accent6 2" xfId="223" xr:uid="{00000000-0005-0000-0000-000044000000}"/>
    <cellStyle name="20% - Accent6 2 2" xfId="224" xr:uid="{00000000-0005-0000-0000-000045000000}"/>
    <cellStyle name="20% - Accent6 2 3" xfId="225" xr:uid="{00000000-0005-0000-0000-000046000000}"/>
    <cellStyle name="20% - Accent6 2 4" xfId="226" xr:uid="{00000000-0005-0000-0000-000047000000}"/>
    <cellStyle name="20% - Accent6 2 5" xfId="227" xr:uid="{00000000-0005-0000-0000-000048000000}"/>
    <cellStyle name="20% - Accent6 3" xfId="228" xr:uid="{00000000-0005-0000-0000-000049000000}"/>
    <cellStyle name="20% - Accent6 3 2" xfId="229" xr:uid="{00000000-0005-0000-0000-00004A000000}"/>
    <cellStyle name="20% - Accent6 3 3" xfId="230" xr:uid="{00000000-0005-0000-0000-00004B000000}"/>
    <cellStyle name="20% - Accent6 4" xfId="231" xr:uid="{00000000-0005-0000-0000-00004C000000}"/>
    <cellStyle name="20% - Accent6 5" xfId="232" xr:uid="{00000000-0005-0000-0000-00004D000000}"/>
    <cellStyle name="20% - Accent6 6" xfId="233" xr:uid="{00000000-0005-0000-0000-00004E000000}"/>
    <cellStyle name="20% - Accent6 7" xfId="234" xr:uid="{00000000-0005-0000-0000-00004F000000}"/>
    <cellStyle name="20% - Accent6 8" xfId="235" xr:uid="{00000000-0005-0000-0000-000050000000}"/>
    <cellStyle name="20% - Colore 1" xfId="236" xr:uid="{00000000-0005-0000-0000-000051000000}"/>
    <cellStyle name="20% - Colore 2" xfId="237" xr:uid="{00000000-0005-0000-0000-000052000000}"/>
    <cellStyle name="20% - Colore 3" xfId="238" xr:uid="{00000000-0005-0000-0000-000053000000}"/>
    <cellStyle name="20% - Colore 4" xfId="239" xr:uid="{00000000-0005-0000-0000-000054000000}"/>
    <cellStyle name="20% - Colore 5" xfId="240" xr:uid="{00000000-0005-0000-0000-000055000000}"/>
    <cellStyle name="20% - Colore 6" xfId="241" xr:uid="{00000000-0005-0000-0000-000056000000}"/>
    <cellStyle name="40% - Accent1 2" xfId="242" xr:uid="{00000000-0005-0000-0000-000057000000}"/>
    <cellStyle name="40% - Accent1 2 2" xfId="243" xr:uid="{00000000-0005-0000-0000-000058000000}"/>
    <cellStyle name="40% - Accent1 2 3" xfId="244" xr:uid="{00000000-0005-0000-0000-000059000000}"/>
    <cellStyle name="40% - Accent1 2 4" xfId="245" xr:uid="{00000000-0005-0000-0000-00005A000000}"/>
    <cellStyle name="40% - Accent1 2 5" xfId="246" xr:uid="{00000000-0005-0000-0000-00005B000000}"/>
    <cellStyle name="40% - Accent1 3" xfId="247" xr:uid="{00000000-0005-0000-0000-00005C000000}"/>
    <cellStyle name="40% - Accent1 3 2" xfId="248" xr:uid="{00000000-0005-0000-0000-00005D000000}"/>
    <cellStyle name="40% - Accent1 3 3" xfId="249" xr:uid="{00000000-0005-0000-0000-00005E000000}"/>
    <cellStyle name="40% - Accent1 4" xfId="250" xr:uid="{00000000-0005-0000-0000-00005F000000}"/>
    <cellStyle name="40% - Accent1 5" xfId="251" xr:uid="{00000000-0005-0000-0000-000060000000}"/>
    <cellStyle name="40% - Accent1 6" xfId="252" xr:uid="{00000000-0005-0000-0000-000061000000}"/>
    <cellStyle name="40% - Accent1 7" xfId="253" xr:uid="{00000000-0005-0000-0000-000062000000}"/>
    <cellStyle name="40% - Accent1 8" xfId="254" xr:uid="{00000000-0005-0000-0000-000063000000}"/>
    <cellStyle name="40% - Accent2 2" xfId="255" xr:uid="{00000000-0005-0000-0000-000064000000}"/>
    <cellStyle name="40% - Accent2 2 2" xfId="256" xr:uid="{00000000-0005-0000-0000-000065000000}"/>
    <cellStyle name="40% - Accent2 2 3" xfId="257" xr:uid="{00000000-0005-0000-0000-000066000000}"/>
    <cellStyle name="40% - Accent2 2 4" xfId="258" xr:uid="{00000000-0005-0000-0000-000067000000}"/>
    <cellStyle name="40% - Accent2 2 5" xfId="259" xr:uid="{00000000-0005-0000-0000-000068000000}"/>
    <cellStyle name="40% - Accent2 3" xfId="260" xr:uid="{00000000-0005-0000-0000-000069000000}"/>
    <cellStyle name="40% - Accent2 3 2" xfId="261" xr:uid="{00000000-0005-0000-0000-00006A000000}"/>
    <cellStyle name="40% - Accent2 3 3" xfId="262" xr:uid="{00000000-0005-0000-0000-00006B000000}"/>
    <cellStyle name="40% - Accent2 4" xfId="263" xr:uid="{00000000-0005-0000-0000-00006C000000}"/>
    <cellStyle name="40% - Accent2 5" xfId="264" xr:uid="{00000000-0005-0000-0000-00006D000000}"/>
    <cellStyle name="40% - Accent2 6" xfId="265" xr:uid="{00000000-0005-0000-0000-00006E000000}"/>
    <cellStyle name="40% - Accent2 7" xfId="266" xr:uid="{00000000-0005-0000-0000-00006F000000}"/>
    <cellStyle name="40% - Accent2 8" xfId="267" xr:uid="{00000000-0005-0000-0000-000070000000}"/>
    <cellStyle name="40% - Accent3 2" xfId="268" xr:uid="{00000000-0005-0000-0000-000071000000}"/>
    <cellStyle name="40% - Accent3 2 2" xfId="269" xr:uid="{00000000-0005-0000-0000-000072000000}"/>
    <cellStyle name="40% - Accent3 2 3" xfId="270" xr:uid="{00000000-0005-0000-0000-000073000000}"/>
    <cellStyle name="40% - Accent3 2 4" xfId="271" xr:uid="{00000000-0005-0000-0000-000074000000}"/>
    <cellStyle name="40% - Accent3 2 5" xfId="272" xr:uid="{00000000-0005-0000-0000-000075000000}"/>
    <cellStyle name="40% - Accent3 3" xfId="273" xr:uid="{00000000-0005-0000-0000-000076000000}"/>
    <cellStyle name="40% - Accent3 3 2" xfId="274" xr:uid="{00000000-0005-0000-0000-000077000000}"/>
    <cellStyle name="40% - Accent3 3 3" xfId="275" xr:uid="{00000000-0005-0000-0000-000078000000}"/>
    <cellStyle name="40% - Accent3 4" xfId="276" xr:uid="{00000000-0005-0000-0000-000079000000}"/>
    <cellStyle name="40% - Accent3 5" xfId="277" xr:uid="{00000000-0005-0000-0000-00007A000000}"/>
    <cellStyle name="40% - Accent3 6" xfId="278" xr:uid="{00000000-0005-0000-0000-00007B000000}"/>
    <cellStyle name="40% - Accent3 7" xfId="279" xr:uid="{00000000-0005-0000-0000-00007C000000}"/>
    <cellStyle name="40% - Accent3 8" xfId="280" xr:uid="{00000000-0005-0000-0000-00007D000000}"/>
    <cellStyle name="40% - Accent4 2" xfId="281" xr:uid="{00000000-0005-0000-0000-00007E000000}"/>
    <cellStyle name="40% - Accent4 2 2" xfId="282" xr:uid="{00000000-0005-0000-0000-00007F000000}"/>
    <cellStyle name="40% - Accent4 2 3" xfId="283" xr:uid="{00000000-0005-0000-0000-000080000000}"/>
    <cellStyle name="40% - Accent4 2 4" xfId="284" xr:uid="{00000000-0005-0000-0000-000081000000}"/>
    <cellStyle name="40% - Accent4 2 5" xfId="285" xr:uid="{00000000-0005-0000-0000-000082000000}"/>
    <cellStyle name="40% - Accent4 3" xfId="286" xr:uid="{00000000-0005-0000-0000-000083000000}"/>
    <cellStyle name="40% - Accent4 3 2" xfId="287" xr:uid="{00000000-0005-0000-0000-000084000000}"/>
    <cellStyle name="40% - Accent4 3 3" xfId="288" xr:uid="{00000000-0005-0000-0000-000085000000}"/>
    <cellStyle name="40% - Accent4 4" xfId="289" xr:uid="{00000000-0005-0000-0000-000086000000}"/>
    <cellStyle name="40% - Accent4 5" xfId="290" xr:uid="{00000000-0005-0000-0000-000087000000}"/>
    <cellStyle name="40% - Accent4 6" xfId="291" xr:uid="{00000000-0005-0000-0000-000088000000}"/>
    <cellStyle name="40% - Accent4 7" xfId="292" xr:uid="{00000000-0005-0000-0000-000089000000}"/>
    <cellStyle name="40% - Accent4 8" xfId="293" xr:uid="{00000000-0005-0000-0000-00008A000000}"/>
    <cellStyle name="40% - Accent5 2" xfId="294" xr:uid="{00000000-0005-0000-0000-00008B000000}"/>
    <cellStyle name="40% - Accent5 2 2" xfId="295" xr:uid="{00000000-0005-0000-0000-00008C000000}"/>
    <cellStyle name="40% - Accent5 2 3" xfId="296" xr:uid="{00000000-0005-0000-0000-00008D000000}"/>
    <cellStyle name="40% - Accent5 2 4" xfId="297" xr:uid="{00000000-0005-0000-0000-00008E000000}"/>
    <cellStyle name="40% - Accent5 2 5" xfId="298" xr:uid="{00000000-0005-0000-0000-00008F000000}"/>
    <cellStyle name="40% - Accent5 3" xfId="299" xr:uid="{00000000-0005-0000-0000-000090000000}"/>
    <cellStyle name="40% - Accent5 3 2" xfId="300" xr:uid="{00000000-0005-0000-0000-000091000000}"/>
    <cellStyle name="40% - Accent5 3 3" xfId="301" xr:uid="{00000000-0005-0000-0000-000092000000}"/>
    <cellStyle name="40% - Accent5 4" xfId="302" xr:uid="{00000000-0005-0000-0000-000093000000}"/>
    <cellStyle name="40% - Accent5 5" xfId="303" xr:uid="{00000000-0005-0000-0000-000094000000}"/>
    <cellStyle name="40% - Accent5 6" xfId="304" xr:uid="{00000000-0005-0000-0000-000095000000}"/>
    <cellStyle name="40% - Accent5 7" xfId="305" xr:uid="{00000000-0005-0000-0000-000096000000}"/>
    <cellStyle name="40% - Accent5 8" xfId="306" xr:uid="{00000000-0005-0000-0000-000097000000}"/>
    <cellStyle name="40% - Accent6 2" xfId="307" xr:uid="{00000000-0005-0000-0000-000098000000}"/>
    <cellStyle name="40% - Accent6 2 2" xfId="308" xr:uid="{00000000-0005-0000-0000-000099000000}"/>
    <cellStyle name="40% - Accent6 2 3" xfId="309" xr:uid="{00000000-0005-0000-0000-00009A000000}"/>
    <cellStyle name="40% - Accent6 2 4" xfId="310" xr:uid="{00000000-0005-0000-0000-00009B000000}"/>
    <cellStyle name="40% - Accent6 2 5" xfId="311" xr:uid="{00000000-0005-0000-0000-00009C000000}"/>
    <cellStyle name="40% - Accent6 3" xfId="312" xr:uid="{00000000-0005-0000-0000-00009D000000}"/>
    <cellStyle name="40% - Accent6 3 2" xfId="313" xr:uid="{00000000-0005-0000-0000-00009E000000}"/>
    <cellStyle name="40% - Accent6 3 3" xfId="314" xr:uid="{00000000-0005-0000-0000-00009F000000}"/>
    <cellStyle name="40% - Accent6 4" xfId="315" xr:uid="{00000000-0005-0000-0000-0000A0000000}"/>
    <cellStyle name="40% - Accent6 5" xfId="316" xr:uid="{00000000-0005-0000-0000-0000A1000000}"/>
    <cellStyle name="40% - Accent6 6" xfId="317" xr:uid="{00000000-0005-0000-0000-0000A2000000}"/>
    <cellStyle name="40% - Accent6 7" xfId="318" xr:uid="{00000000-0005-0000-0000-0000A3000000}"/>
    <cellStyle name="40% - Accent6 8" xfId="319" xr:uid="{00000000-0005-0000-0000-0000A4000000}"/>
    <cellStyle name="40% - Colore 1" xfId="320" xr:uid="{00000000-0005-0000-0000-0000A5000000}"/>
    <cellStyle name="40% - Colore 2" xfId="321" xr:uid="{00000000-0005-0000-0000-0000A6000000}"/>
    <cellStyle name="40% - Colore 3" xfId="322" xr:uid="{00000000-0005-0000-0000-0000A7000000}"/>
    <cellStyle name="40% - Colore 4" xfId="323" xr:uid="{00000000-0005-0000-0000-0000A8000000}"/>
    <cellStyle name="40% - Colore 5" xfId="324" xr:uid="{00000000-0005-0000-0000-0000A9000000}"/>
    <cellStyle name="40% - Colore 6" xfId="325" xr:uid="{00000000-0005-0000-0000-0000AA000000}"/>
    <cellStyle name="60% - Accent1 2" xfId="326" xr:uid="{00000000-0005-0000-0000-0000AB000000}"/>
    <cellStyle name="60% - Accent1 2 2" xfId="327" xr:uid="{00000000-0005-0000-0000-0000AC000000}"/>
    <cellStyle name="60% - Accent1 2 3" xfId="328" xr:uid="{00000000-0005-0000-0000-0000AD000000}"/>
    <cellStyle name="60% - Accent1 2 4" xfId="329" xr:uid="{00000000-0005-0000-0000-0000AE000000}"/>
    <cellStyle name="60% - Accent1 2 5" xfId="330" xr:uid="{00000000-0005-0000-0000-0000AF000000}"/>
    <cellStyle name="60% - Accent1 3" xfId="331" xr:uid="{00000000-0005-0000-0000-0000B0000000}"/>
    <cellStyle name="60% - Accent1 3 2" xfId="332" xr:uid="{00000000-0005-0000-0000-0000B1000000}"/>
    <cellStyle name="60% - Accent1 4" xfId="333" xr:uid="{00000000-0005-0000-0000-0000B2000000}"/>
    <cellStyle name="60% - Accent1 5" xfId="334" xr:uid="{00000000-0005-0000-0000-0000B3000000}"/>
    <cellStyle name="60% - Accent1 6" xfId="335" xr:uid="{00000000-0005-0000-0000-0000B4000000}"/>
    <cellStyle name="60% - Accent1 7" xfId="336" xr:uid="{00000000-0005-0000-0000-0000B5000000}"/>
    <cellStyle name="60% - Accent1 8" xfId="337" xr:uid="{00000000-0005-0000-0000-0000B6000000}"/>
    <cellStyle name="60% - Accent2 2" xfId="338" xr:uid="{00000000-0005-0000-0000-0000B7000000}"/>
    <cellStyle name="60% - Accent2 2 2" xfId="339" xr:uid="{00000000-0005-0000-0000-0000B8000000}"/>
    <cellStyle name="60% - Accent2 2 3" xfId="340" xr:uid="{00000000-0005-0000-0000-0000B9000000}"/>
    <cellStyle name="60% - Accent2 2 4" xfId="341" xr:uid="{00000000-0005-0000-0000-0000BA000000}"/>
    <cellStyle name="60% - Accent2 2 5" xfId="342" xr:uid="{00000000-0005-0000-0000-0000BB000000}"/>
    <cellStyle name="60% - Accent2 3" xfId="343" xr:uid="{00000000-0005-0000-0000-0000BC000000}"/>
    <cellStyle name="60% - Accent2 3 2" xfId="344" xr:uid="{00000000-0005-0000-0000-0000BD000000}"/>
    <cellStyle name="60% - Accent2 4" xfId="345" xr:uid="{00000000-0005-0000-0000-0000BE000000}"/>
    <cellStyle name="60% - Accent2 5" xfId="346" xr:uid="{00000000-0005-0000-0000-0000BF000000}"/>
    <cellStyle name="60% - Accent2 6" xfId="347" xr:uid="{00000000-0005-0000-0000-0000C0000000}"/>
    <cellStyle name="60% - Accent2 7" xfId="348" xr:uid="{00000000-0005-0000-0000-0000C1000000}"/>
    <cellStyle name="60% - Accent2 8" xfId="349" xr:uid="{00000000-0005-0000-0000-0000C2000000}"/>
    <cellStyle name="60% - Accent3 2" xfId="350" xr:uid="{00000000-0005-0000-0000-0000C3000000}"/>
    <cellStyle name="60% - Accent3 2 2" xfId="351" xr:uid="{00000000-0005-0000-0000-0000C4000000}"/>
    <cellStyle name="60% - Accent3 2 3" xfId="352" xr:uid="{00000000-0005-0000-0000-0000C5000000}"/>
    <cellStyle name="60% - Accent3 2 4" xfId="353" xr:uid="{00000000-0005-0000-0000-0000C6000000}"/>
    <cellStyle name="60% - Accent3 2 5" xfId="354" xr:uid="{00000000-0005-0000-0000-0000C7000000}"/>
    <cellStyle name="60% - Accent3 3" xfId="355" xr:uid="{00000000-0005-0000-0000-0000C8000000}"/>
    <cellStyle name="60% - Accent3 3 2" xfId="356" xr:uid="{00000000-0005-0000-0000-0000C9000000}"/>
    <cellStyle name="60% - Accent3 4" xfId="357" xr:uid="{00000000-0005-0000-0000-0000CA000000}"/>
    <cellStyle name="60% - Accent3 5" xfId="358" xr:uid="{00000000-0005-0000-0000-0000CB000000}"/>
    <cellStyle name="60% - Accent3 6" xfId="359" xr:uid="{00000000-0005-0000-0000-0000CC000000}"/>
    <cellStyle name="60% - Accent3 7" xfId="360" xr:uid="{00000000-0005-0000-0000-0000CD000000}"/>
    <cellStyle name="60% - Accent3 8" xfId="361" xr:uid="{00000000-0005-0000-0000-0000CE000000}"/>
    <cellStyle name="60% - Accent4 2" xfId="362" xr:uid="{00000000-0005-0000-0000-0000CF000000}"/>
    <cellStyle name="60% - Accent4 2 2" xfId="363" xr:uid="{00000000-0005-0000-0000-0000D0000000}"/>
    <cellStyle name="60% - Accent4 2 3" xfId="364" xr:uid="{00000000-0005-0000-0000-0000D1000000}"/>
    <cellStyle name="60% - Accent4 2 4" xfId="365" xr:uid="{00000000-0005-0000-0000-0000D2000000}"/>
    <cellStyle name="60% - Accent4 2 5" xfId="366" xr:uid="{00000000-0005-0000-0000-0000D3000000}"/>
    <cellStyle name="60% - Accent4 3" xfId="367" xr:uid="{00000000-0005-0000-0000-0000D4000000}"/>
    <cellStyle name="60% - Accent4 3 2" xfId="368" xr:uid="{00000000-0005-0000-0000-0000D5000000}"/>
    <cellStyle name="60% - Accent4 4" xfId="369" xr:uid="{00000000-0005-0000-0000-0000D6000000}"/>
    <cellStyle name="60% - Accent4 5" xfId="370" xr:uid="{00000000-0005-0000-0000-0000D7000000}"/>
    <cellStyle name="60% - Accent4 6" xfId="371" xr:uid="{00000000-0005-0000-0000-0000D8000000}"/>
    <cellStyle name="60% - Accent4 7" xfId="372" xr:uid="{00000000-0005-0000-0000-0000D9000000}"/>
    <cellStyle name="60% - Accent4 8" xfId="373" xr:uid="{00000000-0005-0000-0000-0000DA000000}"/>
    <cellStyle name="60% - Accent5 2" xfId="374" xr:uid="{00000000-0005-0000-0000-0000DB000000}"/>
    <cellStyle name="60% - Accent5 2 2" xfId="375" xr:uid="{00000000-0005-0000-0000-0000DC000000}"/>
    <cellStyle name="60% - Accent5 2 3" xfId="376" xr:uid="{00000000-0005-0000-0000-0000DD000000}"/>
    <cellStyle name="60% - Accent5 2 4" xfId="377" xr:uid="{00000000-0005-0000-0000-0000DE000000}"/>
    <cellStyle name="60% - Accent5 2 5" xfId="378" xr:uid="{00000000-0005-0000-0000-0000DF000000}"/>
    <cellStyle name="60% - Accent5 3" xfId="379" xr:uid="{00000000-0005-0000-0000-0000E0000000}"/>
    <cellStyle name="60% - Accent5 3 2" xfId="380" xr:uid="{00000000-0005-0000-0000-0000E1000000}"/>
    <cellStyle name="60% - Accent5 4" xfId="381" xr:uid="{00000000-0005-0000-0000-0000E2000000}"/>
    <cellStyle name="60% - Accent5 5" xfId="382" xr:uid="{00000000-0005-0000-0000-0000E3000000}"/>
    <cellStyle name="60% - Accent5 6" xfId="383" xr:uid="{00000000-0005-0000-0000-0000E4000000}"/>
    <cellStyle name="60% - Accent5 7" xfId="384" xr:uid="{00000000-0005-0000-0000-0000E5000000}"/>
    <cellStyle name="60% - Accent5 8" xfId="385" xr:uid="{00000000-0005-0000-0000-0000E6000000}"/>
    <cellStyle name="60% - Accent6 2" xfId="386" xr:uid="{00000000-0005-0000-0000-0000E7000000}"/>
    <cellStyle name="60% - Accent6 2 2" xfId="387" xr:uid="{00000000-0005-0000-0000-0000E8000000}"/>
    <cellStyle name="60% - Accent6 2 3" xfId="388" xr:uid="{00000000-0005-0000-0000-0000E9000000}"/>
    <cellStyle name="60% - Accent6 2 4" xfId="389" xr:uid="{00000000-0005-0000-0000-0000EA000000}"/>
    <cellStyle name="60% - Accent6 2 5" xfId="390" xr:uid="{00000000-0005-0000-0000-0000EB000000}"/>
    <cellStyle name="60% - Accent6 3" xfId="391" xr:uid="{00000000-0005-0000-0000-0000EC000000}"/>
    <cellStyle name="60% - Accent6 3 2" xfId="392" xr:uid="{00000000-0005-0000-0000-0000ED000000}"/>
    <cellStyle name="60% - Accent6 4" xfId="393" xr:uid="{00000000-0005-0000-0000-0000EE000000}"/>
    <cellStyle name="60% - Accent6 5" xfId="394" xr:uid="{00000000-0005-0000-0000-0000EF000000}"/>
    <cellStyle name="60% - Accent6 6" xfId="395" xr:uid="{00000000-0005-0000-0000-0000F0000000}"/>
    <cellStyle name="60% - Accent6 7" xfId="396" xr:uid="{00000000-0005-0000-0000-0000F1000000}"/>
    <cellStyle name="60% - Accent6 8" xfId="397" xr:uid="{00000000-0005-0000-0000-0000F2000000}"/>
    <cellStyle name="60% - Colore 1" xfId="398" xr:uid="{00000000-0005-0000-0000-0000F3000000}"/>
    <cellStyle name="60% - Colore 2" xfId="399" xr:uid="{00000000-0005-0000-0000-0000F4000000}"/>
    <cellStyle name="60% - Colore 3" xfId="400" xr:uid="{00000000-0005-0000-0000-0000F5000000}"/>
    <cellStyle name="60% - Colore 4" xfId="401" xr:uid="{00000000-0005-0000-0000-0000F6000000}"/>
    <cellStyle name="60% - Colore 5" xfId="402" xr:uid="{00000000-0005-0000-0000-0000F7000000}"/>
    <cellStyle name="60% - Colore 6" xfId="403" xr:uid="{00000000-0005-0000-0000-0000F8000000}"/>
    <cellStyle name="Accent1 2" xfId="404" xr:uid="{00000000-0005-0000-0000-0000F9000000}"/>
    <cellStyle name="Accent1 2 2" xfId="405" xr:uid="{00000000-0005-0000-0000-0000FA000000}"/>
    <cellStyle name="Accent1 2 3" xfId="406" xr:uid="{00000000-0005-0000-0000-0000FB000000}"/>
    <cellStyle name="Accent1 2 4" xfId="407" xr:uid="{00000000-0005-0000-0000-0000FC000000}"/>
    <cellStyle name="Accent1 2 5" xfId="408" xr:uid="{00000000-0005-0000-0000-0000FD000000}"/>
    <cellStyle name="Accent1 3" xfId="409" xr:uid="{00000000-0005-0000-0000-0000FE000000}"/>
    <cellStyle name="Accent1 3 2" xfId="410" xr:uid="{00000000-0005-0000-0000-0000FF000000}"/>
    <cellStyle name="Accent1 4" xfId="411" xr:uid="{00000000-0005-0000-0000-000000010000}"/>
    <cellStyle name="Accent1 5" xfId="412" xr:uid="{00000000-0005-0000-0000-000001010000}"/>
    <cellStyle name="Accent1 6" xfId="413" xr:uid="{00000000-0005-0000-0000-000002010000}"/>
    <cellStyle name="Accent1 7" xfId="414" xr:uid="{00000000-0005-0000-0000-000003010000}"/>
    <cellStyle name="Accent1 8" xfId="415" xr:uid="{00000000-0005-0000-0000-000004010000}"/>
    <cellStyle name="Accent2 2" xfId="416" xr:uid="{00000000-0005-0000-0000-000005010000}"/>
    <cellStyle name="Accent2 2 2" xfId="417" xr:uid="{00000000-0005-0000-0000-000006010000}"/>
    <cellStyle name="Accent2 2 3" xfId="418" xr:uid="{00000000-0005-0000-0000-000007010000}"/>
    <cellStyle name="Accent2 2 4" xfId="419" xr:uid="{00000000-0005-0000-0000-000008010000}"/>
    <cellStyle name="Accent2 2 5" xfId="420" xr:uid="{00000000-0005-0000-0000-000009010000}"/>
    <cellStyle name="Accent2 3" xfId="421" xr:uid="{00000000-0005-0000-0000-00000A010000}"/>
    <cellStyle name="Accent2 3 2" xfId="422" xr:uid="{00000000-0005-0000-0000-00000B010000}"/>
    <cellStyle name="Accent2 4" xfId="423" xr:uid="{00000000-0005-0000-0000-00000C010000}"/>
    <cellStyle name="Accent2 5" xfId="424" xr:uid="{00000000-0005-0000-0000-00000D010000}"/>
    <cellStyle name="Accent2 6" xfId="425" xr:uid="{00000000-0005-0000-0000-00000E010000}"/>
    <cellStyle name="Accent2 7" xfId="426" xr:uid="{00000000-0005-0000-0000-00000F010000}"/>
    <cellStyle name="Accent2 8" xfId="427" xr:uid="{00000000-0005-0000-0000-000010010000}"/>
    <cellStyle name="Accent3 2" xfId="428" xr:uid="{00000000-0005-0000-0000-000011010000}"/>
    <cellStyle name="Accent3 2 2" xfId="429" xr:uid="{00000000-0005-0000-0000-000012010000}"/>
    <cellStyle name="Accent3 2 3" xfId="430" xr:uid="{00000000-0005-0000-0000-000013010000}"/>
    <cellStyle name="Accent3 2 4" xfId="431" xr:uid="{00000000-0005-0000-0000-000014010000}"/>
    <cellStyle name="Accent3 2 5" xfId="432" xr:uid="{00000000-0005-0000-0000-000015010000}"/>
    <cellStyle name="Accent3 3" xfId="433" xr:uid="{00000000-0005-0000-0000-000016010000}"/>
    <cellStyle name="Accent3 3 2" xfId="434" xr:uid="{00000000-0005-0000-0000-000017010000}"/>
    <cellStyle name="Accent3 4" xfId="435" xr:uid="{00000000-0005-0000-0000-000018010000}"/>
    <cellStyle name="Accent3 5" xfId="436" xr:uid="{00000000-0005-0000-0000-000019010000}"/>
    <cellStyle name="Accent3 6" xfId="437" xr:uid="{00000000-0005-0000-0000-00001A010000}"/>
    <cellStyle name="Accent3 7" xfId="438" xr:uid="{00000000-0005-0000-0000-00001B010000}"/>
    <cellStyle name="Accent3 8" xfId="439" xr:uid="{00000000-0005-0000-0000-00001C010000}"/>
    <cellStyle name="Accent4 2" xfId="440" xr:uid="{00000000-0005-0000-0000-00001D010000}"/>
    <cellStyle name="Accent4 2 2" xfId="441" xr:uid="{00000000-0005-0000-0000-00001E010000}"/>
    <cellStyle name="Accent4 2 3" xfId="442" xr:uid="{00000000-0005-0000-0000-00001F010000}"/>
    <cellStyle name="Accent4 2 4" xfId="443" xr:uid="{00000000-0005-0000-0000-000020010000}"/>
    <cellStyle name="Accent4 2 5" xfId="444" xr:uid="{00000000-0005-0000-0000-000021010000}"/>
    <cellStyle name="Accent4 3" xfId="445" xr:uid="{00000000-0005-0000-0000-000022010000}"/>
    <cellStyle name="Accent4 3 2" xfId="446" xr:uid="{00000000-0005-0000-0000-000023010000}"/>
    <cellStyle name="Accent4 4" xfId="447" xr:uid="{00000000-0005-0000-0000-000024010000}"/>
    <cellStyle name="Accent4 5" xfId="448" xr:uid="{00000000-0005-0000-0000-000025010000}"/>
    <cellStyle name="Accent4 6" xfId="449" xr:uid="{00000000-0005-0000-0000-000026010000}"/>
    <cellStyle name="Accent4 7" xfId="450" xr:uid="{00000000-0005-0000-0000-000027010000}"/>
    <cellStyle name="Accent4 8" xfId="451" xr:uid="{00000000-0005-0000-0000-000028010000}"/>
    <cellStyle name="Accent5 2" xfId="452" xr:uid="{00000000-0005-0000-0000-000029010000}"/>
    <cellStyle name="Accent5 2 2" xfId="453" xr:uid="{00000000-0005-0000-0000-00002A010000}"/>
    <cellStyle name="Accent5 2 3" xfId="454" xr:uid="{00000000-0005-0000-0000-00002B010000}"/>
    <cellStyle name="Accent5 2 4" xfId="455" xr:uid="{00000000-0005-0000-0000-00002C010000}"/>
    <cellStyle name="Accent5 2 5" xfId="456" xr:uid="{00000000-0005-0000-0000-00002D010000}"/>
    <cellStyle name="Accent5 3" xfId="457" xr:uid="{00000000-0005-0000-0000-00002E010000}"/>
    <cellStyle name="Accent5 3 2" xfId="458" xr:uid="{00000000-0005-0000-0000-00002F010000}"/>
    <cellStyle name="Accent5 4" xfId="459" xr:uid="{00000000-0005-0000-0000-000030010000}"/>
    <cellStyle name="Accent5 5" xfId="460" xr:uid="{00000000-0005-0000-0000-000031010000}"/>
    <cellStyle name="Accent5 6" xfId="461" xr:uid="{00000000-0005-0000-0000-000032010000}"/>
    <cellStyle name="Accent5 7" xfId="462" xr:uid="{00000000-0005-0000-0000-000033010000}"/>
    <cellStyle name="Accent5 8" xfId="463" xr:uid="{00000000-0005-0000-0000-000034010000}"/>
    <cellStyle name="Accent6 2" xfId="464" xr:uid="{00000000-0005-0000-0000-000035010000}"/>
    <cellStyle name="Accent6 2 2" xfId="465" xr:uid="{00000000-0005-0000-0000-000036010000}"/>
    <cellStyle name="Accent6 2 3" xfId="466" xr:uid="{00000000-0005-0000-0000-000037010000}"/>
    <cellStyle name="Accent6 2 4" xfId="467" xr:uid="{00000000-0005-0000-0000-000038010000}"/>
    <cellStyle name="Accent6 2 5" xfId="468" xr:uid="{00000000-0005-0000-0000-000039010000}"/>
    <cellStyle name="Accent6 3" xfId="469" xr:uid="{00000000-0005-0000-0000-00003A010000}"/>
    <cellStyle name="Accent6 3 2" xfId="470" xr:uid="{00000000-0005-0000-0000-00003B010000}"/>
    <cellStyle name="Accent6 4" xfId="471" xr:uid="{00000000-0005-0000-0000-00003C010000}"/>
    <cellStyle name="Accent6 5" xfId="472" xr:uid="{00000000-0005-0000-0000-00003D010000}"/>
    <cellStyle name="Accent6 6" xfId="473" xr:uid="{00000000-0005-0000-0000-00003E010000}"/>
    <cellStyle name="Accent6 7" xfId="474" xr:uid="{00000000-0005-0000-0000-00003F010000}"/>
    <cellStyle name="Accent6 8" xfId="475" xr:uid="{00000000-0005-0000-0000-000040010000}"/>
    <cellStyle name="ANCLAS,REZONES Y SUS PARTES,DE FUNDICION,DE HIERRO O DE ACERO" xfId="476" xr:uid="{00000000-0005-0000-0000-000041010000}"/>
    <cellStyle name="Ani" xfId="477" xr:uid="{00000000-0005-0000-0000-000042010000}"/>
    <cellStyle name="annee semestre" xfId="478" xr:uid="{00000000-0005-0000-0000-000043010000}"/>
    <cellStyle name="Bad 2" xfId="479" xr:uid="{00000000-0005-0000-0000-000044010000}"/>
    <cellStyle name="Bad 2 2" xfId="480" xr:uid="{00000000-0005-0000-0000-000045010000}"/>
    <cellStyle name="Bad 2 3" xfId="481" xr:uid="{00000000-0005-0000-0000-000046010000}"/>
    <cellStyle name="Bad 2 4" xfId="482" xr:uid="{00000000-0005-0000-0000-000047010000}"/>
    <cellStyle name="Bad 2 5" xfId="483" xr:uid="{00000000-0005-0000-0000-000048010000}"/>
    <cellStyle name="Bad 3" xfId="484" xr:uid="{00000000-0005-0000-0000-000049010000}"/>
    <cellStyle name="Bad 3 2" xfId="485" xr:uid="{00000000-0005-0000-0000-00004A010000}"/>
    <cellStyle name="Bad 4" xfId="486" xr:uid="{00000000-0005-0000-0000-00004B010000}"/>
    <cellStyle name="Bad 5" xfId="487" xr:uid="{00000000-0005-0000-0000-00004C010000}"/>
    <cellStyle name="Bad 6" xfId="488" xr:uid="{00000000-0005-0000-0000-00004D010000}"/>
    <cellStyle name="Bad 7" xfId="489" xr:uid="{00000000-0005-0000-0000-00004E010000}"/>
    <cellStyle name="Bad 8" xfId="490" xr:uid="{00000000-0005-0000-0000-00004F010000}"/>
    <cellStyle name="Berekening 2" xfId="491" xr:uid="{00000000-0005-0000-0000-000050010000}"/>
    <cellStyle name="bin" xfId="492" xr:uid="{00000000-0005-0000-0000-000051010000}"/>
    <cellStyle name="blue" xfId="493" xr:uid="{00000000-0005-0000-0000-000052010000}"/>
    <cellStyle name="caché" xfId="494" xr:uid="{00000000-0005-0000-0000-000053010000}"/>
    <cellStyle name="Calcolo" xfId="495" xr:uid="{00000000-0005-0000-0000-000054010000}"/>
    <cellStyle name="Calculation 2" xfId="496" xr:uid="{00000000-0005-0000-0000-000055010000}"/>
    <cellStyle name="Calculation 2 2" xfId="497" xr:uid="{00000000-0005-0000-0000-000056010000}"/>
    <cellStyle name="Calculation 2 3" xfId="498" xr:uid="{00000000-0005-0000-0000-000057010000}"/>
    <cellStyle name="Calculation 2 4" xfId="499" xr:uid="{00000000-0005-0000-0000-000058010000}"/>
    <cellStyle name="Calculation 2 5" xfId="500" xr:uid="{00000000-0005-0000-0000-000059010000}"/>
    <cellStyle name="Calculation 2_10-WRD_charts_v1" xfId="501" xr:uid="{00000000-0005-0000-0000-00005A010000}"/>
    <cellStyle name="Calculation 3" xfId="502" xr:uid="{00000000-0005-0000-0000-00005B010000}"/>
    <cellStyle name="Calculation 3 2" xfId="503" xr:uid="{00000000-0005-0000-0000-00005C010000}"/>
    <cellStyle name="Calculation 4" xfId="504" xr:uid="{00000000-0005-0000-0000-00005D010000}"/>
    <cellStyle name="Calculation 5" xfId="505" xr:uid="{00000000-0005-0000-0000-00005E010000}"/>
    <cellStyle name="Calculation 6" xfId="506" xr:uid="{00000000-0005-0000-0000-00005F010000}"/>
    <cellStyle name="Calculation 7" xfId="507" xr:uid="{00000000-0005-0000-0000-000060010000}"/>
    <cellStyle name="Calculation 8" xfId="508" xr:uid="{00000000-0005-0000-0000-000061010000}"/>
    <cellStyle name="cell" xfId="509" xr:uid="{00000000-0005-0000-0000-000062010000}"/>
    <cellStyle name="Cella collegata" xfId="510" xr:uid="{00000000-0005-0000-0000-000063010000}"/>
    <cellStyle name="Cella da controllare" xfId="511" xr:uid="{00000000-0005-0000-0000-000064010000}"/>
    <cellStyle name="Check Cell 2" xfId="512" xr:uid="{00000000-0005-0000-0000-000065010000}"/>
    <cellStyle name="Check Cell 2 2" xfId="513" xr:uid="{00000000-0005-0000-0000-000066010000}"/>
    <cellStyle name="Check Cell 2 3" xfId="514" xr:uid="{00000000-0005-0000-0000-000067010000}"/>
    <cellStyle name="Check Cell 2 4" xfId="515" xr:uid="{00000000-0005-0000-0000-000068010000}"/>
    <cellStyle name="Check Cell 2 5" xfId="516" xr:uid="{00000000-0005-0000-0000-000069010000}"/>
    <cellStyle name="Check Cell 2_10-WRD_charts_v1" xfId="517" xr:uid="{00000000-0005-0000-0000-00006A010000}"/>
    <cellStyle name="Check Cell 3" xfId="518" xr:uid="{00000000-0005-0000-0000-00006B010000}"/>
    <cellStyle name="Check Cell 3 2" xfId="519" xr:uid="{00000000-0005-0000-0000-00006C010000}"/>
    <cellStyle name="Check Cell 4" xfId="520" xr:uid="{00000000-0005-0000-0000-00006D010000}"/>
    <cellStyle name="Check Cell 5" xfId="521" xr:uid="{00000000-0005-0000-0000-00006E010000}"/>
    <cellStyle name="Check Cell 6" xfId="522" xr:uid="{00000000-0005-0000-0000-00006F010000}"/>
    <cellStyle name="Check Cell 7" xfId="523" xr:uid="{00000000-0005-0000-0000-000070010000}"/>
    <cellStyle name="Check Cell 8" xfId="524" xr:uid="{00000000-0005-0000-0000-000071010000}"/>
    <cellStyle name="Checksum" xfId="525" xr:uid="{00000000-0005-0000-0000-000072010000}"/>
    <cellStyle name="clsAltData" xfId="526" xr:uid="{00000000-0005-0000-0000-000073010000}"/>
    <cellStyle name="clsAltData 2" xfId="527" xr:uid="{00000000-0005-0000-0000-000074010000}"/>
    <cellStyle name="clsAltData 2 2" xfId="528" xr:uid="{00000000-0005-0000-0000-000075010000}"/>
    <cellStyle name="clsAltMRVData" xfId="529" xr:uid="{00000000-0005-0000-0000-000076010000}"/>
    <cellStyle name="clsAltMRVData 2" xfId="530" xr:uid="{00000000-0005-0000-0000-000077010000}"/>
    <cellStyle name="clsAltMRVData 2 2" xfId="531" xr:uid="{00000000-0005-0000-0000-000078010000}"/>
    <cellStyle name="clsAltRowHeader" xfId="532" xr:uid="{00000000-0005-0000-0000-000079010000}"/>
    <cellStyle name="clsAltRowHeader 2" xfId="533" xr:uid="{00000000-0005-0000-0000-00007A010000}"/>
    <cellStyle name="clsBlank" xfId="534" xr:uid="{00000000-0005-0000-0000-00007B010000}"/>
    <cellStyle name="clsBlank 2" xfId="535" xr:uid="{00000000-0005-0000-0000-00007C010000}"/>
    <cellStyle name="clsBlank 2 2" xfId="536" xr:uid="{00000000-0005-0000-0000-00007D010000}"/>
    <cellStyle name="clsBlank 2 3" xfId="537" xr:uid="{00000000-0005-0000-0000-00007E010000}"/>
    <cellStyle name="clsColumnHeader" xfId="538" xr:uid="{00000000-0005-0000-0000-00007F010000}"/>
    <cellStyle name="clsColumnHeader 2" xfId="539" xr:uid="{00000000-0005-0000-0000-000080010000}"/>
    <cellStyle name="clsColumnHeader 2 2" xfId="540" xr:uid="{00000000-0005-0000-0000-000081010000}"/>
    <cellStyle name="clsColumnHeader 2 3" xfId="541" xr:uid="{00000000-0005-0000-0000-000082010000}"/>
    <cellStyle name="clsColumnHeader1" xfId="542" xr:uid="{00000000-0005-0000-0000-000083010000}"/>
    <cellStyle name="clsColumnHeader1 2" xfId="543" xr:uid="{00000000-0005-0000-0000-000084010000}"/>
    <cellStyle name="clsColumnHeader1 3" xfId="544" xr:uid="{00000000-0005-0000-0000-000085010000}"/>
    <cellStyle name="clsColumnHeader2" xfId="545" xr:uid="{00000000-0005-0000-0000-000086010000}"/>
    <cellStyle name="clsColumnHeader2 2" xfId="546" xr:uid="{00000000-0005-0000-0000-000087010000}"/>
    <cellStyle name="clsColumnHeader2 3" xfId="547" xr:uid="{00000000-0005-0000-0000-000088010000}"/>
    <cellStyle name="clsData" xfId="548" xr:uid="{00000000-0005-0000-0000-000089010000}"/>
    <cellStyle name="clsData 2" xfId="549" xr:uid="{00000000-0005-0000-0000-00008A010000}"/>
    <cellStyle name="clsData 2 2" xfId="550" xr:uid="{00000000-0005-0000-0000-00008B010000}"/>
    <cellStyle name="clsDefault" xfId="551" xr:uid="{00000000-0005-0000-0000-00008C010000}"/>
    <cellStyle name="clsDefault 2" xfId="552" xr:uid="{00000000-0005-0000-0000-00008D010000}"/>
    <cellStyle name="clsDefault 2 2" xfId="553" xr:uid="{00000000-0005-0000-0000-00008E010000}"/>
    <cellStyle name="clsDefault 2 3" xfId="554" xr:uid="{00000000-0005-0000-0000-00008F010000}"/>
    <cellStyle name="clsFooter" xfId="555" xr:uid="{00000000-0005-0000-0000-000090010000}"/>
    <cellStyle name="clsIndexTableData" xfId="556" xr:uid="{00000000-0005-0000-0000-000091010000}"/>
    <cellStyle name="clsIndexTableData 2" xfId="557" xr:uid="{00000000-0005-0000-0000-000092010000}"/>
    <cellStyle name="clsIndexTableData 2 2" xfId="558" xr:uid="{00000000-0005-0000-0000-000093010000}"/>
    <cellStyle name="clsIndexTableData 2 3" xfId="559" xr:uid="{00000000-0005-0000-0000-000094010000}"/>
    <cellStyle name="clsIndexTableHdr" xfId="560" xr:uid="{00000000-0005-0000-0000-000095010000}"/>
    <cellStyle name="clsIndexTableHdr 2" xfId="561" xr:uid="{00000000-0005-0000-0000-000096010000}"/>
    <cellStyle name="clsIndexTableHdr 2 2" xfId="562" xr:uid="{00000000-0005-0000-0000-000097010000}"/>
    <cellStyle name="clsIndexTableHdr 2 3" xfId="563" xr:uid="{00000000-0005-0000-0000-000098010000}"/>
    <cellStyle name="clsIndexTableTitle" xfId="564" xr:uid="{00000000-0005-0000-0000-000099010000}"/>
    <cellStyle name="clsIndexTableTitle 2" xfId="565" xr:uid="{00000000-0005-0000-0000-00009A010000}"/>
    <cellStyle name="clsIndexTableTitle 2 2" xfId="566" xr:uid="{00000000-0005-0000-0000-00009B010000}"/>
    <cellStyle name="clsIndexTableTitle 2 3" xfId="567" xr:uid="{00000000-0005-0000-0000-00009C010000}"/>
    <cellStyle name="clsMRVData" xfId="568" xr:uid="{00000000-0005-0000-0000-00009D010000}"/>
    <cellStyle name="clsMRVData 2" xfId="569" xr:uid="{00000000-0005-0000-0000-00009E010000}"/>
    <cellStyle name="clsMRVData 2 2" xfId="570" xr:uid="{00000000-0005-0000-0000-00009F010000}"/>
    <cellStyle name="clsMRVRow" xfId="571" xr:uid="{00000000-0005-0000-0000-0000A0010000}"/>
    <cellStyle name="clsMRVRow 2" xfId="572" xr:uid="{00000000-0005-0000-0000-0000A1010000}"/>
    <cellStyle name="clsMRVRow 3" xfId="573" xr:uid="{00000000-0005-0000-0000-0000A2010000}"/>
    <cellStyle name="clsReportFooter" xfId="574" xr:uid="{00000000-0005-0000-0000-0000A3010000}"/>
    <cellStyle name="clsReportFooter 2" xfId="575" xr:uid="{00000000-0005-0000-0000-0000A4010000}"/>
    <cellStyle name="clsReportFooter 2 2" xfId="576" xr:uid="{00000000-0005-0000-0000-0000A5010000}"/>
    <cellStyle name="clsReportHeader" xfId="577" xr:uid="{00000000-0005-0000-0000-0000A6010000}"/>
    <cellStyle name="clsReportHeader 2" xfId="578" xr:uid="{00000000-0005-0000-0000-0000A7010000}"/>
    <cellStyle name="clsReportHeader 2 2" xfId="579" xr:uid="{00000000-0005-0000-0000-0000A8010000}"/>
    <cellStyle name="clsRowHeader" xfId="580" xr:uid="{00000000-0005-0000-0000-0000A9010000}"/>
    <cellStyle name="clsRowHeader 2" xfId="581" xr:uid="{00000000-0005-0000-0000-0000AA010000}"/>
    <cellStyle name="clsRowHeader 2 2" xfId="582" xr:uid="{00000000-0005-0000-0000-0000AB010000}"/>
    <cellStyle name="clsRptComment" xfId="583" xr:uid="{00000000-0005-0000-0000-0000AC010000}"/>
    <cellStyle name="clsRptComment 2" xfId="584" xr:uid="{00000000-0005-0000-0000-0000AD010000}"/>
    <cellStyle name="clsScale" xfId="585" xr:uid="{00000000-0005-0000-0000-0000AE010000}"/>
    <cellStyle name="clsScale 2" xfId="586" xr:uid="{00000000-0005-0000-0000-0000AF010000}"/>
    <cellStyle name="clsScale 2 2" xfId="587" xr:uid="{00000000-0005-0000-0000-0000B0010000}"/>
    <cellStyle name="clsScale 2 3" xfId="588" xr:uid="{00000000-0005-0000-0000-0000B1010000}"/>
    <cellStyle name="clsSection" xfId="589" xr:uid="{00000000-0005-0000-0000-0000B2010000}"/>
    <cellStyle name="clsSection 2" xfId="590" xr:uid="{00000000-0005-0000-0000-0000B3010000}"/>
    <cellStyle name="clsSection 2 2" xfId="591" xr:uid="{00000000-0005-0000-0000-0000B4010000}"/>
    <cellStyle name="clsSection 2 3" xfId="592" xr:uid="{00000000-0005-0000-0000-0000B5010000}"/>
    <cellStyle name="Col&amp;RowHeadings" xfId="593" xr:uid="{00000000-0005-0000-0000-0000B6010000}"/>
    <cellStyle name="ColCodes" xfId="594" xr:uid="{00000000-0005-0000-0000-0000B7010000}"/>
    <cellStyle name="Colore 1" xfId="595" xr:uid="{00000000-0005-0000-0000-0000B8010000}"/>
    <cellStyle name="Colore 2" xfId="596" xr:uid="{00000000-0005-0000-0000-0000B9010000}"/>
    <cellStyle name="Colore 3" xfId="597" xr:uid="{00000000-0005-0000-0000-0000BA010000}"/>
    <cellStyle name="Colore 4" xfId="598" xr:uid="{00000000-0005-0000-0000-0000BB010000}"/>
    <cellStyle name="Colore 5" xfId="599" xr:uid="{00000000-0005-0000-0000-0000BC010000}"/>
    <cellStyle name="Colore 6" xfId="600" xr:uid="{00000000-0005-0000-0000-0000BD010000}"/>
    <cellStyle name="ColTitles" xfId="601" xr:uid="{00000000-0005-0000-0000-0000BE010000}"/>
    <cellStyle name="column" xfId="602" xr:uid="{00000000-0005-0000-0000-0000BF010000}"/>
    <cellStyle name="Column label" xfId="603" xr:uid="{00000000-0005-0000-0000-0000C0010000}"/>
    <cellStyle name="Column label (left aligned)" xfId="604" xr:uid="{00000000-0005-0000-0000-0000C1010000}"/>
    <cellStyle name="Column label (no wrap)" xfId="605" xr:uid="{00000000-0005-0000-0000-0000C2010000}"/>
    <cellStyle name="Column label (not bold)" xfId="606" xr:uid="{00000000-0005-0000-0000-0000C3010000}"/>
    <cellStyle name="Comma" xfId="153" builtinId="3"/>
    <cellStyle name="Comma 10" xfId="607" xr:uid="{00000000-0005-0000-0000-0000C5010000}"/>
    <cellStyle name="Comma 10 2" xfId="608" xr:uid="{00000000-0005-0000-0000-0000C6010000}"/>
    <cellStyle name="Comma 11" xfId="609" xr:uid="{00000000-0005-0000-0000-0000C7010000}"/>
    <cellStyle name="Comma 12" xfId="610" xr:uid="{00000000-0005-0000-0000-0000C8010000}"/>
    <cellStyle name="Comma 13" xfId="611" xr:uid="{00000000-0005-0000-0000-0000C9010000}"/>
    <cellStyle name="Comma 13 2" xfId="612" xr:uid="{00000000-0005-0000-0000-0000CA010000}"/>
    <cellStyle name="Comma 13 2 2" xfId="613" xr:uid="{00000000-0005-0000-0000-0000CB010000}"/>
    <cellStyle name="Comma 13 2 2 2" xfId="614" xr:uid="{00000000-0005-0000-0000-0000CC010000}"/>
    <cellStyle name="Comma 13 2 3" xfId="615" xr:uid="{00000000-0005-0000-0000-0000CD010000}"/>
    <cellStyle name="Comma 13 2 4" xfId="616" xr:uid="{00000000-0005-0000-0000-0000CE010000}"/>
    <cellStyle name="Comma 13 2 5" xfId="617" xr:uid="{00000000-0005-0000-0000-0000CF010000}"/>
    <cellStyle name="Comma 13 2 6" xfId="618" xr:uid="{00000000-0005-0000-0000-0000D0010000}"/>
    <cellStyle name="Comma 13 3" xfId="619" xr:uid="{00000000-0005-0000-0000-0000D1010000}"/>
    <cellStyle name="Comma 13 3 2" xfId="620" xr:uid="{00000000-0005-0000-0000-0000D2010000}"/>
    <cellStyle name="Comma 13 4" xfId="621" xr:uid="{00000000-0005-0000-0000-0000D3010000}"/>
    <cellStyle name="Comma 13 5" xfId="622" xr:uid="{00000000-0005-0000-0000-0000D4010000}"/>
    <cellStyle name="Comma 13 6" xfId="623" xr:uid="{00000000-0005-0000-0000-0000D5010000}"/>
    <cellStyle name="Comma 14" xfId="624" xr:uid="{00000000-0005-0000-0000-0000D6010000}"/>
    <cellStyle name="Comma 15" xfId="625" xr:uid="{00000000-0005-0000-0000-0000D7010000}"/>
    <cellStyle name="Comma 16" xfId="626" xr:uid="{00000000-0005-0000-0000-0000D8010000}"/>
    <cellStyle name="Comma 2" xfId="627" xr:uid="{00000000-0005-0000-0000-0000D9010000}"/>
    <cellStyle name="Comma 2 2" xfId="628" xr:uid="{00000000-0005-0000-0000-0000DA010000}"/>
    <cellStyle name="Comma 2 2 2" xfId="629" xr:uid="{00000000-0005-0000-0000-0000DB010000}"/>
    <cellStyle name="Comma 2 2 3" xfId="630" xr:uid="{00000000-0005-0000-0000-0000DC010000}"/>
    <cellStyle name="Comma 2 2 4" xfId="631" xr:uid="{00000000-0005-0000-0000-0000DD010000}"/>
    <cellStyle name="Comma 2 3" xfId="632" xr:uid="{00000000-0005-0000-0000-0000DE010000}"/>
    <cellStyle name="Comma 2 4" xfId="633" xr:uid="{00000000-0005-0000-0000-0000DF010000}"/>
    <cellStyle name="Comma 2 5" xfId="634" xr:uid="{00000000-0005-0000-0000-0000E0010000}"/>
    <cellStyle name="Comma 2 7" xfId="635" xr:uid="{00000000-0005-0000-0000-0000E1010000}"/>
    <cellStyle name="Comma 2_GII2013_Mika_June07" xfId="636" xr:uid="{00000000-0005-0000-0000-0000E2010000}"/>
    <cellStyle name="Comma 3" xfId="637" xr:uid="{00000000-0005-0000-0000-0000E3010000}"/>
    <cellStyle name="Comma 3 2" xfId="638" xr:uid="{00000000-0005-0000-0000-0000E4010000}"/>
    <cellStyle name="Comma 3 2 2" xfId="639" xr:uid="{00000000-0005-0000-0000-0000E5010000}"/>
    <cellStyle name="Comma 3 3" xfId="640" xr:uid="{00000000-0005-0000-0000-0000E6010000}"/>
    <cellStyle name="Comma 3 4" xfId="641" xr:uid="{00000000-0005-0000-0000-0000E7010000}"/>
    <cellStyle name="Comma 3 5" xfId="642" xr:uid="{00000000-0005-0000-0000-0000E8010000}"/>
    <cellStyle name="Comma 3 6" xfId="643" xr:uid="{00000000-0005-0000-0000-0000E9010000}"/>
    <cellStyle name="Comma 3 7" xfId="644" xr:uid="{00000000-0005-0000-0000-0000EA010000}"/>
    <cellStyle name="Comma 4" xfId="645" xr:uid="{00000000-0005-0000-0000-0000EB010000}"/>
    <cellStyle name="Comma 4 2" xfId="646" xr:uid="{00000000-0005-0000-0000-0000EC010000}"/>
    <cellStyle name="Comma 5" xfId="647" xr:uid="{00000000-0005-0000-0000-0000ED010000}"/>
    <cellStyle name="Comma 5 2" xfId="648" xr:uid="{00000000-0005-0000-0000-0000EE010000}"/>
    <cellStyle name="Comma 5 2 2" xfId="649" xr:uid="{00000000-0005-0000-0000-0000EF010000}"/>
    <cellStyle name="Comma 5 2 3" xfId="650" xr:uid="{00000000-0005-0000-0000-0000F0010000}"/>
    <cellStyle name="Comma 5 3" xfId="651" xr:uid="{00000000-0005-0000-0000-0000F1010000}"/>
    <cellStyle name="Comma 5 4" xfId="652" xr:uid="{00000000-0005-0000-0000-0000F2010000}"/>
    <cellStyle name="Comma 6" xfId="653" xr:uid="{00000000-0005-0000-0000-0000F3010000}"/>
    <cellStyle name="Comma 6 2" xfId="654" xr:uid="{00000000-0005-0000-0000-0000F4010000}"/>
    <cellStyle name="Comma 6 3" xfId="655" xr:uid="{00000000-0005-0000-0000-0000F5010000}"/>
    <cellStyle name="Comma 7" xfId="656" xr:uid="{00000000-0005-0000-0000-0000F6010000}"/>
    <cellStyle name="Comma 7 2" xfId="657" xr:uid="{00000000-0005-0000-0000-0000F7010000}"/>
    <cellStyle name="Comma 7 3" xfId="658" xr:uid="{00000000-0005-0000-0000-0000F8010000}"/>
    <cellStyle name="Comma 8" xfId="659" xr:uid="{00000000-0005-0000-0000-0000F9010000}"/>
    <cellStyle name="Comma 8 2" xfId="660" xr:uid="{00000000-0005-0000-0000-0000FA010000}"/>
    <cellStyle name="Comma 8 3" xfId="661" xr:uid="{00000000-0005-0000-0000-0000FB010000}"/>
    <cellStyle name="Comma 9" xfId="662" xr:uid="{00000000-0005-0000-0000-0000FC010000}"/>
    <cellStyle name="Comma 9 2" xfId="663" xr:uid="{00000000-0005-0000-0000-0000FD010000}"/>
    <cellStyle name="Comma 9 3" xfId="664" xr:uid="{00000000-0005-0000-0000-0000FE010000}"/>
    <cellStyle name="Comma(0)" xfId="665" xr:uid="{00000000-0005-0000-0000-0000FF010000}"/>
    <cellStyle name="Comma(0) 2" xfId="1297" xr:uid="{00000000-0005-0000-0000-000000020000}"/>
    <cellStyle name="comma(1)" xfId="666" xr:uid="{00000000-0005-0000-0000-000001020000}"/>
    <cellStyle name="comma(1) 2" xfId="1298" xr:uid="{00000000-0005-0000-0000-000002020000}"/>
    <cellStyle name="Comma(3)" xfId="667" xr:uid="{00000000-0005-0000-0000-000003020000}"/>
    <cellStyle name="Comma(3) 2" xfId="1299" xr:uid="{00000000-0005-0000-0000-000004020000}"/>
    <cellStyle name="Comma[0]" xfId="668" xr:uid="{00000000-0005-0000-0000-000005020000}"/>
    <cellStyle name="Comma[0] 2" xfId="1300" xr:uid="{00000000-0005-0000-0000-000006020000}"/>
    <cellStyle name="Comma[1]" xfId="669" xr:uid="{00000000-0005-0000-0000-000007020000}"/>
    <cellStyle name="Comma[1] 2" xfId="1301" xr:uid="{00000000-0005-0000-0000-000008020000}"/>
    <cellStyle name="Comma0" xfId="670" xr:uid="{00000000-0005-0000-0000-000009020000}"/>
    <cellStyle name="Comma0 2" xfId="671" xr:uid="{00000000-0005-0000-0000-00000A020000}"/>
    <cellStyle name="Controlecel 2" xfId="672" xr:uid="{00000000-0005-0000-0000-00000B020000}"/>
    <cellStyle name="Currency (2dp)" xfId="673" xr:uid="{00000000-0005-0000-0000-00000C020000}"/>
    <cellStyle name="Currency 2" xfId="674" xr:uid="{00000000-0005-0000-0000-00000D020000}"/>
    <cellStyle name="Currency 3" xfId="675" xr:uid="{00000000-0005-0000-0000-00000E020000}"/>
    <cellStyle name="Currency Dollar" xfId="676" xr:uid="{00000000-0005-0000-0000-00000F020000}"/>
    <cellStyle name="Currency Dollar (2dp)" xfId="677" xr:uid="{00000000-0005-0000-0000-000010020000}"/>
    <cellStyle name="Currency EUR" xfId="678" xr:uid="{00000000-0005-0000-0000-000011020000}"/>
    <cellStyle name="Currency EUR (2dp)" xfId="679" xr:uid="{00000000-0005-0000-0000-000012020000}"/>
    <cellStyle name="Currency Euro" xfId="680" xr:uid="{00000000-0005-0000-0000-000013020000}"/>
    <cellStyle name="Currency Euro (2dp)" xfId="681" xr:uid="{00000000-0005-0000-0000-000014020000}"/>
    <cellStyle name="Currency GBP" xfId="682" xr:uid="{00000000-0005-0000-0000-000015020000}"/>
    <cellStyle name="Currency GBP (2dp)" xfId="683" xr:uid="{00000000-0005-0000-0000-000016020000}"/>
    <cellStyle name="Currency Pound" xfId="684" xr:uid="{00000000-0005-0000-0000-000017020000}"/>
    <cellStyle name="Currency Pound (2dp)" xfId="685" xr:uid="{00000000-0005-0000-0000-000018020000}"/>
    <cellStyle name="Currency USD" xfId="686" xr:uid="{00000000-0005-0000-0000-000019020000}"/>
    <cellStyle name="Currency USD (2dp)" xfId="687" xr:uid="{00000000-0005-0000-0000-00001A020000}"/>
    <cellStyle name="Currency0" xfId="688" xr:uid="{00000000-0005-0000-0000-00001B020000}"/>
    <cellStyle name="Currency0 2" xfId="689" xr:uid="{00000000-0005-0000-0000-00001C020000}"/>
    <cellStyle name="DataEntryCells" xfId="690" xr:uid="{00000000-0005-0000-0000-00001D020000}"/>
    <cellStyle name="Date" xfId="691" xr:uid="{00000000-0005-0000-0000-00001E020000}"/>
    <cellStyle name="Date (Month)" xfId="692" xr:uid="{00000000-0005-0000-0000-00001F020000}"/>
    <cellStyle name="Date (Year)" xfId="693" xr:uid="{00000000-0005-0000-0000-000020020000}"/>
    <cellStyle name="Date 2" xfId="694" xr:uid="{00000000-0005-0000-0000-000021020000}"/>
    <cellStyle name="Dezimal [0]_Germany" xfId="695" xr:uid="{00000000-0005-0000-0000-000022020000}"/>
    <cellStyle name="Dezimal_Germany" xfId="696" xr:uid="{00000000-0005-0000-0000-000023020000}"/>
    <cellStyle name="données" xfId="697" xr:uid="{00000000-0005-0000-0000-000024020000}"/>
    <cellStyle name="donnéesbord" xfId="698" xr:uid="{00000000-0005-0000-0000-000025020000}"/>
    <cellStyle name="ErrRpt_DataEntryCells" xfId="699" xr:uid="{00000000-0005-0000-0000-000026020000}"/>
    <cellStyle name="ErrRpt-DataEntryCells" xfId="700" xr:uid="{00000000-0005-0000-0000-000027020000}"/>
    <cellStyle name="ErrRpt-GreyBackground" xfId="701" xr:uid="{00000000-0005-0000-0000-000028020000}"/>
    <cellStyle name="Euro" xfId="702" xr:uid="{00000000-0005-0000-0000-000029020000}"/>
    <cellStyle name="Explanatory Text 2" xfId="703" xr:uid="{00000000-0005-0000-0000-00002A020000}"/>
    <cellStyle name="Explanatory Text 2 2" xfId="704" xr:uid="{00000000-0005-0000-0000-00002B020000}"/>
    <cellStyle name="Explanatory Text 2 3" xfId="705" xr:uid="{00000000-0005-0000-0000-00002C020000}"/>
    <cellStyle name="Explanatory Text 2 4" xfId="706" xr:uid="{00000000-0005-0000-0000-00002D020000}"/>
    <cellStyle name="Explanatory Text 2 5" xfId="707" xr:uid="{00000000-0005-0000-0000-00002E020000}"/>
    <cellStyle name="Explanatory Text 3" xfId="708" xr:uid="{00000000-0005-0000-0000-00002F020000}"/>
    <cellStyle name="Explanatory Text 3 2" xfId="709" xr:uid="{00000000-0005-0000-0000-000030020000}"/>
    <cellStyle name="Explanatory Text 4" xfId="710" xr:uid="{00000000-0005-0000-0000-000031020000}"/>
    <cellStyle name="Explanatory Text 5" xfId="711" xr:uid="{00000000-0005-0000-0000-000032020000}"/>
    <cellStyle name="Explanatory Text 6" xfId="712" xr:uid="{00000000-0005-0000-0000-000033020000}"/>
    <cellStyle name="Explanatory Text 7" xfId="713" xr:uid="{00000000-0005-0000-0000-000034020000}"/>
    <cellStyle name="Explanatory Text 8" xfId="714" xr:uid="{00000000-0005-0000-0000-000035020000}"/>
    <cellStyle name="Ezres [0]_demo" xfId="715" xr:uid="{00000000-0005-0000-0000-000036020000}"/>
    <cellStyle name="Ezres_demo" xfId="716" xr:uid="{00000000-0005-0000-0000-000037020000}"/>
    <cellStyle name="Fixed" xfId="717" xr:uid="{00000000-0005-0000-0000-000038020000}"/>
    <cellStyle name="Fixed 2" xfId="718" xr:uid="{00000000-0005-0000-0000-000039020000}"/>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1" builtinId="9" hidden="1"/>
    <cellStyle name="Followed Hyperlink" xfId="23" builtinId="9" hidden="1"/>
    <cellStyle name="Followed Hyperlink" xfId="25" builtinId="9" hidden="1"/>
    <cellStyle name="Followed Hyperlink" xfId="27" builtinId="9" hidden="1"/>
    <cellStyle name="Followed Hyperlink" xfId="29" builtinId="9" hidden="1"/>
    <cellStyle name="Followed Hyperlink" xfId="31" builtinId="9" hidden="1"/>
    <cellStyle name="Followed Hyperlink" xfId="33" builtinId="9" hidden="1"/>
    <cellStyle name="Followed Hyperlink" xfId="35" builtinId="9" hidden="1"/>
    <cellStyle name="Followed Hyperlink" xfId="37" builtinId="9" hidden="1"/>
    <cellStyle name="Followed Hyperlink" xfId="39" builtinId="9" hidden="1"/>
    <cellStyle name="Followed Hyperlink" xfId="41" builtinId="9" hidden="1"/>
    <cellStyle name="Followed Hyperlink" xfId="43" builtinId="9" hidden="1"/>
    <cellStyle name="Followed Hyperlink" xfId="45" builtinId="9" hidden="1"/>
    <cellStyle name="Followed Hyperlink" xfId="47" builtinId="9" hidden="1"/>
    <cellStyle name="Followed Hyperlink" xfId="49" builtinId="9" hidden="1"/>
    <cellStyle name="Followed Hyperlink" xfId="51" builtinId="9" hidden="1"/>
    <cellStyle name="Followed Hyperlink" xfId="53" builtinId="9" hidden="1"/>
    <cellStyle name="Followed Hyperlink" xfId="55" builtinId="9" hidden="1"/>
    <cellStyle name="Followed Hyperlink" xfId="57" builtinId="9" hidden="1"/>
    <cellStyle name="Followed Hyperlink" xfId="59" builtinId="9" hidden="1"/>
    <cellStyle name="Followed Hyperlink" xfId="61" builtinId="9" hidden="1"/>
    <cellStyle name="Followed Hyperlink" xfId="63" builtinId="9" hidden="1"/>
    <cellStyle name="Followed Hyperlink" xfId="65" builtinId="9" hidden="1"/>
    <cellStyle name="Followed Hyperlink" xfId="67" builtinId="9" hidden="1"/>
    <cellStyle name="Followed Hyperlink" xfId="69" builtinId="9" hidden="1"/>
    <cellStyle name="Followed Hyperlink" xfId="71" builtinId="9" hidden="1"/>
    <cellStyle name="Followed Hyperlink" xfId="73" builtinId="9" hidden="1"/>
    <cellStyle name="Followed Hyperlink" xfId="75" builtinId="9" hidden="1"/>
    <cellStyle name="Followed Hyperlink" xfId="77" builtinId="9" hidden="1"/>
    <cellStyle name="Followed Hyperlink" xfId="79" builtinId="9" hidden="1"/>
    <cellStyle name="Followed Hyperlink" xfId="81" builtinId="9" hidden="1"/>
    <cellStyle name="Followed Hyperlink" xfId="83" builtinId="9" hidden="1"/>
    <cellStyle name="Followed Hyperlink" xfId="85" builtinId="9" hidden="1"/>
    <cellStyle name="Followed Hyperlink" xfId="87" builtinId="9" hidden="1"/>
    <cellStyle name="Followed Hyperlink" xfId="89" builtinId="9" hidden="1"/>
    <cellStyle name="Followed Hyperlink" xfId="91" builtinId="9" hidden="1"/>
    <cellStyle name="Followed Hyperlink" xfId="93" builtinId="9" hidden="1"/>
    <cellStyle name="Followed Hyperlink" xfId="95" builtinId="9" hidden="1"/>
    <cellStyle name="Followed Hyperlink" xfId="97" builtinId="9" hidden="1"/>
    <cellStyle name="Followed Hyperlink" xfId="99" builtinId="9" hidden="1"/>
    <cellStyle name="Followed Hyperlink" xfId="101" builtinId="9" hidden="1"/>
    <cellStyle name="Followed Hyperlink" xfId="103" builtinId="9" hidden="1"/>
    <cellStyle name="Followed Hyperlink" xfId="105" builtinId="9" hidden="1"/>
    <cellStyle name="Followed Hyperlink" xfId="107" builtinId="9" hidden="1"/>
    <cellStyle name="Followed Hyperlink" xfId="109" builtinId="9" hidden="1"/>
    <cellStyle name="Followed Hyperlink" xfId="111" builtinId="9" hidden="1"/>
    <cellStyle name="Followed Hyperlink" xfId="113" builtinId="9" hidden="1"/>
    <cellStyle name="Followed Hyperlink" xfId="115" builtinId="9" hidden="1"/>
    <cellStyle name="Followed Hyperlink" xfId="117" builtinId="9" hidden="1"/>
    <cellStyle name="Followed Hyperlink" xfId="119" builtinId="9" hidden="1"/>
    <cellStyle name="Followed Hyperlink" xfId="121" builtinId="9" hidden="1"/>
    <cellStyle name="Followed Hyperlink" xfId="123" builtinId="9" hidden="1"/>
    <cellStyle name="Followed Hyperlink" xfId="125" builtinId="9" hidden="1"/>
    <cellStyle name="Followed Hyperlink" xfId="127" builtinId="9" hidden="1"/>
    <cellStyle name="Followed Hyperlink" xfId="129" builtinId="9" hidden="1"/>
    <cellStyle name="Followed Hyperlink" xfId="131" builtinId="9" hidden="1"/>
    <cellStyle name="Followed Hyperlink" xfId="133" builtinId="9" hidden="1"/>
    <cellStyle name="Followed Hyperlink" xfId="135" builtinId="9" hidden="1"/>
    <cellStyle name="Followed Hyperlink" xfId="137" builtinId="9" hidden="1"/>
    <cellStyle name="Followed Hyperlink" xfId="139" builtinId="9" hidden="1"/>
    <cellStyle name="Followed Hyperlink" xfId="141" builtinId="9" hidden="1"/>
    <cellStyle name="Followed Hyperlink" xfId="143" builtinId="9" hidden="1"/>
    <cellStyle name="Followed Hyperlink" xfId="145" builtinId="9" hidden="1"/>
    <cellStyle name="Followed Hyperlink" xfId="147" builtinId="9" hidden="1"/>
    <cellStyle name="Followed Hyperlink" xfId="149" builtinId="9" hidden="1"/>
    <cellStyle name="Followed Hyperlink" xfId="151" builtinId="9" hidden="1"/>
    <cellStyle name="Followed Hyperlink 2" xfId="719" xr:uid="{00000000-0005-0000-0000-000084020000}"/>
    <cellStyle name="Followed Hyperlink 2 2" xfId="720" xr:uid="{00000000-0005-0000-0000-000085020000}"/>
    <cellStyle name="formula" xfId="721" xr:uid="{00000000-0005-0000-0000-000086020000}"/>
    <cellStyle name="gap" xfId="722" xr:uid="{00000000-0005-0000-0000-000087020000}"/>
    <cellStyle name="Gekoppelde cel 2" xfId="723" xr:uid="{00000000-0005-0000-0000-000088020000}"/>
    <cellStyle name="Goed 2" xfId="724" xr:uid="{00000000-0005-0000-0000-000089020000}"/>
    <cellStyle name="Good 2" xfId="725" xr:uid="{00000000-0005-0000-0000-00008A020000}"/>
    <cellStyle name="Good 2 2" xfId="726" xr:uid="{00000000-0005-0000-0000-00008B020000}"/>
    <cellStyle name="Good 2 3" xfId="727" xr:uid="{00000000-0005-0000-0000-00008C020000}"/>
    <cellStyle name="Good 2 4" xfId="728" xr:uid="{00000000-0005-0000-0000-00008D020000}"/>
    <cellStyle name="Good 2 5" xfId="729" xr:uid="{00000000-0005-0000-0000-00008E020000}"/>
    <cellStyle name="Good 3" xfId="730" xr:uid="{00000000-0005-0000-0000-00008F020000}"/>
    <cellStyle name="Good 3 2" xfId="731" xr:uid="{00000000-0005-0000-0000-000090020000}"/>
    <cellStyle name="Good 4" xfId="732" xr:uid="{00000000-0005-0000-0000-000091020000}"/>
    <cellStyle name="Good 5" xfId="733" xr:uid="{00000000-0005-0000-0000-000092020000}"/>
    <cellStyle name="Good 6" xfId="734" xr:uid="{00000000-0005-0000-0000-000093020000}"/>
    <cellStyle name="Good 7" xfId="735" xr:uid="{00000000-0005-0000-0000-000094020000}"/>
    <cellStyle name="Good 8" xfId="736" xr:uid="{00000000-0005-0000-0000-000095020000}"/>
    <cellStyle name="GreyBackground" xfId="737" xr:uid="{00000000-0005-0000-0000-000096020000}"/>
    <cellStyle name="H0" xfId="738" xr:uid="{00000000-0005-0000-0000-000097020000}"/>
    <cellStyle name="H1" xfId="739" xr:uid="{00000000-0005-0000-0000-000098020000}"/>
    <cellStyle name="H2" xfId="740" xr:uid="{00000000-0005-0000-0000-000099020000}"/>
    <cellStyle name="H3" xfId="741" xr:uid="{00000000-0005-0000-0000-00009A020000}"/>
    <cellStyle name="H4" xfId="742" xr:uid="{00000000-0005-0000-0000-00009B020000}"/>
    <cellStyle name="H5" xfId="743" xr:uid="{00000000-0005-0000-0000-00009C020000}"/>
    <cellStyle name="Heading 1 2" xfId="744" xr:uid="{00000000-0005-0000-0000-00009D020000}"/>
    <cellStyle name="Heading 1 2 2" xfId="745" xr:uid="{00000000-0005-0000-0000-00009E020000}"/>
    <cellStyle name="Heading 1 2 3" xfId="746" xr:uid="{00000000-0005-0000-0000-00009F020000}"/>
    <cellStyle name="Heading 1 2 4" xfId="747" xr:uid="{00000000-0005-0000-0000-0000A0020000}"/>
    <cellStyle name="Heading 1 2 5" xfId="748" xr:uid="{00000000-0005-0000-0000-0000A1020000}"/>
    <cellStyle name="Heading 1 2_10-WRD_charts_v1" xfId="749" xr:uid="{00000000-0005-0000-0000-0000A2020000}"/>
    <cellStyle name="Heading 1 3" xfId="750" xr:uid="{00000000-0005-0000-0000-0000A3020000}"/>
    <cellStyle name="Heading 1 3 2" xfId="751" xr:uid="{00000000-0005-0000-0000-0000A4020000}"/>
    <cellStyle name="Heading 1 4" xfId="752" xr:uid="{00000000-0005-0000-0000-0000A5020000}"/>
    <cellStyle name="Heading 1 5" xfId="753" xr:uid="{00000000-0005-0000-0000-0000A6020000}"/>
    <cellStyle name="Heading 1 6" xfId="754" xr:uid="{00000000-0005-0000-0000-0000A7020000}"/>
    <cellStyle name="Heading 1 7" xfId="755" xr:uid="{00000000-0005-0000-0000-0000A8020000}"/>
    <cellStyle name="Heading 1 8" xfId="756" xr:uid="{00000000-0005-0000-0000-0000A9020000}"/>
    <cellStyle name="Heading 2 2" xfId="757" xr:uid="{00000000-0005-0000-0000-0000AA020000}"/>
    <cellStyle name="Heading 2 2 2" xfId="758" xr:uid="{00000000-0005-0000-0000-0000AB020000}"/>
    <cellStyle name="Heading 2 2 3" xfId="759" xr:uid="{00000000-0005-0000-0000-0000AC020000}"/>
    <cellStyle name="Heading 2 2 4" xfId="760" xr:uid="{00000000-0005-0000-0000-0000AD020000}"/>
    <cellStyle name="Heading 2 2 5" xfId="761" xr:uid="{00000000-0005-0000-0000-0000AE020000}"/>
    <cellStyle name="Heading 2 2_10-WRD_charts_v1" xfId="762" xr:uid="{00000000-0005-0000-0000-0000AF020000}"/>
    <cellStyle name="Heading 2 3" xfId="763" xr:uid="{00000000-0005-0000-0000-0000B0020000}"/>
    <cellStyle name="Heading 2 3 2" xfId="764" xr:uid="{00000000-0005-0000-0000-0000B1020000}"/>
    <cellStyle name="Heading 2 4" xfId="765" xr:uid="{00000000-0005-0000-0000-0000B2020000}"/>
    <cellStyle name="Heading 2 5" xfId="766" xr:uid="{00000000-0005-0000-0000-0000B3020000}"/>
    <cellStyle name="Heading 2 6" xfId="767" xr:uid="{00000000-0005-0000-0000-0000B4020000}"/>
    <cellStyle name="Heading 2 7" xfId="768" xr:uid="{00000000-0005-0000-0000-0000B5020000}"/>
    <cellStyle name="Heading 2 8" xfId="769" xr:uid="{00000000-0005-0000-0000-0000B6020000}"/>
    <cellStyle name="Heading 3 2" xfId="770" xr:uid="{00000000-0005-0000-0000-0000B7020000}"/>
    <cellStyle name="Heading 3 2 2" xfId="771" xr:uid="{00000000-0005-0000-0000-0000B8020000}"/>
    <cellStyle name="Heading 3 2 3" xfId="772" xr:uid="{00000000-0005-0000-0000-0000B9020000}"/>
    <cellStyle name="Heading 3 2 4" xfId="773" xr:uid="{00000000-0005-0000-0000-0000BA020000}"/>
    <cellStyle name="Heading 3 2 5" xfId="774" xr:uid="{00000000-0005-0000-0000-0000BB020000}"/>
    <cellStyle name="Heading 3 2_10-WRD_charts_v1" xfId="775" xr:uid="{00000000-0005-0000-0000-0000BC020000}"/>
    <cellStyle name="Heading 3 3" xfId="776" xr:uid="{00000000-0005-0000-0000-0000BD020000}"/>
    <cellStyle name="Heading 3 3 2" xfId="777" xr:uid="{00000000-0005-0000-0000-0000BE020000}"/>
    <cellStyle name="Heading 3 4" xfId="778" xr:uid="{00000000-0005-0000-0000-0000BF020000}"/>
    <cellStyle name="Heading 3 5" xfId="779" xr:uid="{00000000-0005-0000-0000-0000C0020000}"/>
    <cellStyle name="Heading 3 6" xfId="780" xr:uid="{00000000-0005-0000-0000-0000C1020000}"/>
    <cellStyle name="Heading 3 7" xfId="781" xr:uid="{00000000-0005-0000-0000-0000C2020000}"/>
    <cellStyle name="Heading 3 8" xfId="782" xr:uid="{00000000-0005-0000-0000-0000C3020000}"/>
    <cellStyle name="Heading 4 2" xfId="783" xr:uid="{00000000-0005-0000-0000-0000C4020000}"/>
    <cellStyle name="Heading 4 2 2" xfId="784" xr:uid="{00000000-0005-0000-0000-0000C5020000}"/>
    <cellStyle name="Heading 4 2 3" xfId="785" xr:uid="{00000000-0005-0000-0000-0000C6020000}"/>
    <cellStyle name="Heading 4 2 4" xfId="786" xr:uid="{00000000-0005-0000-0000-0000C7020000}"/>
    <cellStyle name="Heading 4 2 5" xfId="787" xr:uid="{00000000-0005-0000-0000-0000C8020000}"/>
    <cellStyle name="Heading 4 3" xfId="788" xr:uid="{00000000-0005-0000-0000-0000C9020000}"/>
    <cellStyle name="Heading 4 3 2" xfId="789" xr:uid="{00000000-0005-0000-0000-0000CA020000}"/>
    <cellStyle name="Heading 4 4" xfId="790" xr:uid="{00000000-0005-0000-0000-0000CB020000}"/>
    <cellStyle name="Heading 4 5" xfId="791" xr:uid="{00000000-0005-0000-0000-0000CC020000}"/>
    <cellStyle name="Heading 4 6" xfId="792" xr:uid="{00000000-0005-0000-0000-0000CD020000}"/>
    <cellStyle name="Heading 4 7" xfId="793" xr:uid="{00000000-0005-0000-0000-0000CE020000}"/>
    <cellStyle name="Heading 4 8" xfId="794" xr:uid="{00000000-0005-0000-0000-0000CF020000}"/>
    <cellStyle name="Highlight" xfId="795" xr:uid="{00000000-0005-0000-0000-0000D0020000}"/>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20" builtinId="8" hidden="1"/>
    <cellStyle name="Hyperlink" xfId="22" builtinId="8" hidden="1"/>
    <cellStyle name="Hyperlink" xfId="24" builtinId="8" hidden="1"/>
    <cellStyle name="Hyperlink" xfId="26" builtinId="8" hidden="1"/>
    <cellStyle name="Hyperlink" xfId="28" builtinId="8" hidden="1"/>
    <cellStyle name="Hyperlink" xfId="30" builtinId="8" hidden="1"/>
    <cellStyle name="Hyperlink" xfId="32" builtinId="8" hidden="1"/>
    <cellStyle name="Hyperlink" xfId="34" builtinId="8" hidden="1"/>
    <cellStyle name="Hyperlink" xfId="36" builtinId="8" hidden="1"/>
    <cellStyle name="Hyperlink" xfId="38" builtinId="8" hidden="1"/>
    <cellStyle name="Hyperlink" xfId="40" builtinId="8" hidden="1"/>
    <cellStyle name="Hyperlink" xfId="42" builtinId="8" hidden="1"/>
    <cellStyle name="Hyperlink" xfId="44" builtinId="8" hidden="1"/>
    <cellStyle name="Hyperlink" xfId="46" builtinId="8" hidden="1"/>
    <cellStyle name="Hyperlink" xfId="48" builtinId="8" hidden="1"/>
    <cellStyle name="Hyperlink" xfId="50" builtinId="8" hidden="1"/>
    <cellStyle name="Hyperlink" xfId="52" builtinId="8" hidden="1"/>
    <cellStyle name="Hyperlink" xfId="54" builtinId="8" hidden="1"/>
    <cellStyle name="Hyperlink" xfId="56" builtinId="8" hidden="1"/>
    <cellStyle name="Hyperlink" xfId="58" builtinId="8" hidden="1"/>
    <cellStyle name="Hyperlink" xfId="60" builtinId="8" hidden="1"/>
    <cellStyle name="Hyperlink" xfId="62" builtinId="8" hidden="1"/>
    <cellStyle name="Hyperlink" xfId="64" builtinId="8" hidden="1"/>
    <cellStyle name="Hyperlink" xfId="66" builtinId="8" hidden="1"/>
    <cellStyle name="Hyperlink" xfId="68" builtinId="8" hidden="1"/>
    <cellStyle name="Hyperlink" xfId="70" builtinId="8" hidden="1"/>
    <cellStyle name="Hyperlink" xfId="72" builtinId="8" hidden="1"/>
    <cellStyle name="Hyperlink" xfId="74" builtinId="8" hidden="1"/>
    <cellStyle name="Hyperlink" xfId="76" builtinId="8" hidden="1"/>
    <cellStyle name="Hyperlink" xfId="78" builtinId="8" hidden="1"/>
    <cellStyle name="Hyperlink" xfId="80" builtinId="8" hidden="1"/>
    <cellStyle name="Hyperlink" xfId="82" builtinId="8" hidden="1"/>
    <cellStyle name="Hyperlink" xfId="84" builtinId="8" hidden="1"/>
    <cellStyle name="Hyperlink" xfId="86" builtinId="8" hidden="1"/>
    <cellStyle name="Hyperlink" xfId="88" builtinId="8" hidden="1"/>
    <cellStyle name="Hyperlink" xfId="90" builtinId="8" hidden="1"/>
    <cellStyle name="Hyperlink" xfId="92" builtinId="8" hidden="1"/>
    <cellStyle name="Hyperlink" xfId="94" builtinId="8" hidden="1"/>
    <cellStyle name="Hyperlink" xfId="96" builtinId="8" hidden="1"/>
    <cellStyle name="Hyperlink" xfId="98" builtinId="8" hidden="1"/>
    <cellStyle name="Hyperlink" xfId="100" builtinId="8" hidden="1"/>
    <cellStyle name="Hyperlink" xfId="102" builtinId="8" hidden="1"/>
    <cellStyle name="Hyperlink" xfId="104" builtinId="8" hidden="1"/>
    <cellStyle name="Hyperlink" xfId="106" builtinId="8" hidden="1"/>
    <cellStyle name="Hyperlink" xfId="108" builtinId="8" hidden="1"/>
    <cellStyle name="Hyperlink" xfId="110" builtinId="8" hidden="1"/>
    <cellStyle name="Hyperlink" xfId="112" builtinId="8" hidden="1"/>
    <cellStyle name="Hyperlink" xfId="114" builtinId="8" hidden="1"/>
    <cellStyle name="Hyperlink" xfId="116" builtinId="8" hidden="1"/>
    <cellStyle name="Hyperlink" xfId="118" builtinId="8" hidden="1"/>
    <cellStyle name="Hyperlink" xfId="120" builtinId="8" hidden="1"/>
    <cellStyle name="Hyperlink" xfId="122" builtinId="8" hidden="1"/>
    <cellStyle name="Hyperlink" xfId="124" builtinId="8" hidden="1"/>
    <cellStyle name="Hyperlink" xfId="126" builtinId="8" hidden="1"/>
    <cellStyle name="Hyperlink" xfId="128" builtinId="8" hidden="1"/>
    <cellStyle name="Hyperlink" xfId="130" builtinId="8" hidden="1"/>
    <cellStyle name="Hyperlink" xfId="132" builtinId="8" hidden="1"/>
    <cellStyle name="Hyperlink" xfId="134" builtinId="8" hidden="1"/>
    <cellStyle name="Hyperlink" xfId="136" builtinId="8" hidden="1"/>
    <cellStyle name="Hyperlink" xfId="138" builtinId="8" hidden="1"/>
    <cellStyle name="Hyperlink" xfId="140" builtinId="8" hidden="1"/>
    <cellStyle name="Hyperlink" xfId="142" builtinId="8" hidden="1"/>
    <cellStyle name="Hyperlink" xfId="144" builtinId="8" hidden="1"/>
    <cellStyle name="Hyperlink" xfId="146" builtinId="8" hidden="1"/>
    <cellStyle name="Hyperlink" xfId="148" builtinId="8" hidden="1"/>
    <cellStyle name="Hyperlink" xfId="150" builtinId="8" hidden="1"/>
    <cellStyle name="Hyperlink" xfId="152" builtinId="8"/>
    <cellStyle name="Hyperlink 2" xfId="154" xr:uid="{00000000-0005-0000-0000-00001C030000}"/>
    <cellStyle name="Hyperlink 2 2" xfId="796" xr:uid="{00000000-0005-0000-0000-00001D030000}"/>
    <cellStyle name="Hyperlink 2 3" xfId="797" xr:uid="{00000000-0005-0000-0000-00001E030000}"/>
    <cellStyle name="Hyperlink 3" xfId="798" xr:uid="{00000000-0005-0000-0000-00001F030000}"/>
    <cellStyle name="Hyperlink 3 2" xfId="799" xr:uid="{00000000-0005-0000-0000-000020030000}"/>
    <cellStyle name="Hyperlink 3 3" xfId="800" xr:uid="{00000000-0005-0000-0000-000021030000}"/>
    <cellStyle name="Hyperlink 4" xfId="801" xr:uid="{00000000-0005-0000-0000-000022030000}"/>
    <cellStyle name="Hyperlink 4 2" xfId="802" xr:uid="{00000000-0005-0000-0000-000023030000}"/>
    <cellStyle name="Hyperlink 5" xfId="803" xr:uid="{00000000-0005-0000-0000-000024030000}"/>
    <cellStyle name="Hyperlink 5 2" xfId="804" xr:uid="{00000000-0005-0000-0000-000025030000}"/>
    <cellStyle name="Hyperlink 6" xfId="805" xr:uid="{00000000-0005-0000-0000-000026030000}"/>
    <cellStyle name="Hyperlink 7" xfId="806" xr:uid="{00000000-0005-0000-0000-000027030000}"/>
    <cellStyle name="Hyperlink 8" xfId="1306" xr:uid="{00000000-0005-0000-0000-000028030000}"/>
    <cellStyle name="Îáű÷íűé_ÂŰŐÎÄ" xfId="807" xr:uid="{00000000-0005-0000-0000-000029030000}"/>
    <cellStyle name="Input 2" xfId="808" xr:uid="{00000000-0005-0000-0000-00002A030000}"/>
    <cellStyle name="Input 2 2" xfId="809" xr:uid="{00000000-0005-0000-0000-00002B030000}"/>
    <cellStyle name="Input 2 3" xfId="810" xr:uid="{00000000-0005-0000-0000-00002C030000}"/>
    <cellStyle name="Input 2 4" xfId="811" xr:uid="{00000000-0005-0000-0000-00002D030000}"/>
    <cellStyle name="Input 2 5" xfId="812" xr:uid="{00000000-0005-0000-0000-00002E030000}"/>
    <cellStyle name="Input 2_10-WRD_charts_v1" xfId="813" xr:uid="{00000000-0005-0000-0000-00002F030000}"/>
    <cellStyle name="Input 3" xfId="814" xr:uid="{00000000-0005-0000-0000-000030030000}"/>
    <cellStyle name="Input 3 2" xfId="815" xr:uid="{00000000-0005-0000-0000-000031030000}"/>
    <cellStyle name="Input 4" xfId="816" xr:uid="{00000000-0005-0000-0000-000032030000}"/>
    <cellStyle name="Input 5" xfId="817" xr:uid="{00000000-0005-0000-0000-000033030000}"/>
    <cellStyle name="Input 6" xfId="818" xr:uid="{00000000-0005-0000-0000-000034030000}"/>
    <cellStyle name="Input 7" xfId="819" xr:uid="{00000000-0005-0000-0000-000035030000}"/>
    <cellStyle name="Input 8" xfId="820" xr:uid="{00000000-0005-0000-0000-000036030000}"/>
    <cellStyle name="Input calculation" xfId="821" xr:uid="{00000000-0005-0000-0000-000037030000}"/>
    <cellStyle name="Input data" xfId="822" xr:uid="{00000000-0005-0000-0000-000038030000}"/>
    <cellStyle name="Input estimate" xfId="823" xr:uid="{00000000-0005-0000-0000-000039030000}"/>
    <cellStyle name="Input link" xfId="824" xr:uid="{00000000-0005-0000-0000-00003A030000}"/>
    <cellStyle name="Input link (different workbook)" xfId="825" xr:uid="{00000000-0005-0000-0000-00003B030000}"/>
    <cellStyle name="Input parameter" xfId="826" xr:uid="{00000000-0005-0000-0000-00003C030000}"/>
    <cellStyle name="Invoer 2" xfId="827" xr:uid="{00000000-0005-0000-0000-00003D030000}"/>
    <cellStyle name="ISC" xfId="828" xr:uid="{00000000-0005-0000-0000-00003E030000}"/>
    <cellStyle name="isced" xfId="829" xr:uid="{00000000-0005-0000-0000-00003F030000}"/>
    <cellStyle name="ISCED Titles" xfId="830" xr:uid="{00000000-0005-0000-0000-000040030000}"/>
    <cellStyle name="Komma 2" xfId="831" xr:uid="{00000000-0005-0000-0000-000041030000}"/>
    <cellStyle name="Kop 1 2" xfId="832" xr:uid="{00000000-0005-0000-0000-000042030000}"/>
    <cellStyle name="Kop 2 2" xfId="833" xr:uid="{00000000-0005-0000-0000-000043030000}"/>
    <cellStyle name="Kop 3 2" xfId="834" xr:uid="{00000000-0005-0000-0000-000044030000}"/>
    <cellStyle name="Kop 4 2" xfId="835" xr:uid="{00000000-0005-0000-0000-000045030000}"/>
    <cellStyle name="level1a" xfId="836" xr:uid="{00000000-0005-0000-0000-000046030000}"/>
    <cellStyle name="level2" xfId="837" xr:uid="{00000000-0005-0000-0000-000047030000}"/>
    <cellStyle name="level2a" xfId="838" xr:uid="{00000000-0005-0000-0000-000048030000}"/>
    <cellStyle name="level3" xfId="839" xr:uid="{00000000-0005-0000-0000-000049030000}"/>
    <cellStyle name="Linked Cell 2" xfId="840" xr:uid="{00000000-0005-0000-0000-00004A030000}"/>
    <cellStyle name="Linked Cell 2 2" xfId="841" xr:uid="{00000000-0005-0000-0000-00004B030000}"/>
    <cellStyle name="Linked Cell 2 3" xfId="842" xr:uid="{00000000-0005-0000-0000-00004C030000}"/>
    <cellStyle name="Linked Cell 2 4" xfId="843" xr:uid="{00000000-0005-0000-0000-00004D030000}"/>
    <cellStyle name="Linked Cell 2 5" xfId="844" xr:uid="{00000000-0005-0000-0000-00004E030000}"/>
    <cellStyle name="Linked Cell 2_10-WRD_charts_v1" xfId="845" xr:uid="{00000000-0005-0000-0000-00004F030000}"/>
    <cellStyle name="Linked Cell 3" xfId="846" xr:uid="{00000000-0005-0000-0000-000050030000}"/>
    <cellStyle name="Linked Cell 3 2" xfId="847" xr:uid="{00000000-0005-0000-0000-000051030000}"/>
    <cellStyle name="Linked Cell 4" xfId="848" xr:uid="{00000000-0005-0000-0000-000052030000}"/>
    <cellStyle name="Linked Cell 5" xfId="849" xr:uid="{00000000-0005-0000-0000-000053030000}"/>
    <cellStyle name="Linked Cell 6" xfId="850" xr:uid="{00000000-0005-0000-0000-000054030000}"/>
    <cellStyle name="Linked Cell 7" xfId="851" xr:uid="{00000000-0005-0000-0000-000055030000}"/>
    <cellStyle name="Linked Cell 8" xfId="852" xr:uid="{00000000-0005-0000-0000-000056030000}"/>
    <cellStyle name="Migliaia (0)_conti99" xfId="853" xr:uid="{00000000-0005-0000-0000-000057030000}"/>
    <cellStyle name="Millares_Hoja1" xfId="854" xr:uid="{00000000-0005-0000-0000-000058030000}"/>
    <cellStyle name="Milliers [0]_8GRAD" xfId="855" xr:uid="{00000000-0005-0000-0000-000059030000}"/>
    <cellStyle name="Milliers_8GRAD" xfId="856" xr:uid="{00000000-0005-0000-0000-00005A030000}"/>
    <cellStyle name="Monétaire [0]_8GRAD" xfId="857" xr:uid="{00000000-0005-0000-0000-00005B030000}"/>
    <cellStyle name="Monétaire_8GRAD" xfId="858" xr:uid="{00000000-0005-0000-0000-00005C030000}"/>
    <cellStyle name="Name" xfId="859" xr:uid="{00000000-0005-0000-0000-00005D030000}"/>
    <cellStyle name="Neutraal 2" xfId="860" xr:uid="{00000000-0005-0000-0000-00005E030000}"/>
    <cellStyle name="Neutral 2" xfId="861" xr:uid="{00000000-0005-0000-0000-00005F030000}"/>
    <cellStyle name="Neutral 2 2" xfId="862" xr:uid="{00000000-0005-0000-0000-000060030000}"/>
    <cellStyle name="Neutral 2 3" xfId="863" xr:uid="{00000000-0005-0000-0000-000061030000}"/>
    <cellStyle name="Neutral 2 4" xfId="864" xr:uid="{00000000-0005-0000-0000-000062030000}"/>
    <cellStyle name="Neutral 2 5" xfId="865" xr:uid="{00000000-0005-0000-0000-000063030000}"/>
    <cellStyle name="Neutral 3" xfId="866" xr:uid="{00000000-0005-0000-0000-000064030000}"/>
    <cellStyle name="Neutral 3 2" xfId="867" xr:uid="{00000000-0005-0000-0000-000065030000}"/>
    <cellStyle name="Neutral 4" xfId="868" xr:uid="{00000000-0005-0000-0000-000066030000}"/>
    <cellStyle name="Neutral 5" xfId="869" xr:uid="{00000000-0005-0000-0000-000067030000}"/>
    <cellStyle name="Neutral 6" xfId="870" xr:uid="{00000000-0005-0000-0000-000068030000}"/>
    <cellStyle name="Neutral 7" xfId="871" xr:uid="{00000000-0005-0000-0000-000069030000}"/>
    <cellStyle name="Neutral 8" xfId="872" xr:uid="{00000000-0005-0000-0000-00006A030000}"/>
    <cellStyle name="Neutrale" xfId="873" xr:uid="{00000000-0005-0000-0000-00006B030000}"/>
    <cellStyle name="Normal" xfId="0" builtinId="0"/>
    <cellStyle name="Normal 10" xfId="874" xr:uid="{00000000-0005-0000-0000-00006D030000}"/>
    <cellStyle name="Normal 10 2" xfId="875" xr:uid="{00000000-0005-0000-0000-00006E030000}"/>
    <cellStyle name="Normal 10 2 2" xfId="876" xr:uid="{00000000-0005-0000-0000-00006F030000}"/>
    <cellStyle name="Normal 10 2 3" xfId="877" xr:uid="{00000000-0005-0000-0000-000070030000}"/>
    <cellStyle name="Normal 10 3" xfId="878" xr:uid="{00000000-0005-0000-0000-000071030000}"/>
    <cellStyle name="Normal 10 4" xfId="879" xr:uid="{00000000-0005-0000-0000-000072030000}"/>
    <cellStyle name="Normal 11" xfId="880" xr:uid="{00000000-0005-0000-0000-000073030000}"/>
    <cellStyle name="Normal 11 2" xfId="881" xr:uid="{00000000-0005-0000-0000-000074030000}"/>
    <cellStyle name="Normal 11 3" xfId="882" xr:uid="{00000000-0005-0000-0000-000075030000}"/>
    <cellStyle name="Normal 12" xfId="883" xr:uid="{00000000-0005-0000-0000-000076030000}"/>
    <cellStyle name="Normal 12 2" xfId="884" xr:uid="{00000000-0005-0000-0000-000077030000}"/>
    <cellStyle name="Normal 12 3" xfId="885" xr:uid="{00000000-0005-0000-0000-000078030000}"/>
    <cellStyle name="Normal 12 4" xfId="886" xr:uid="{00000000-0005-0000-0000-000079030000}"/>
    <cellStyle name="Normal 13" xfId="887" xr:uid="{00000000-0005-0000-0000-00007A030000}"/>
    <cellStyle name="Normal 13 2" xfId="888" xr:uid="{00000000-0005-0000-0000-00007B030000}"/>
    <cellStyle name="Normal 13 3" xfId="889" xr:uid="{00000000-0005-0000-0000-00007C030000}"/>
    <cellStyle name="Normal 14" xfId="890" xr:uid="{00000000-0005-0000-0000-00007D030000}"/>
    <cellStyle name="Normal 14 2" xfId="891" xr:uid="{00000000-0005-0000-0000-00007E030000}"/>
    <cellStyle name="Normal 14 3" xfId="892" xr:uid="{00000000-0005-0000-0000-00007F030000}"/>
    <cellStyle name="Normal 15" xfId="893" xr:uid="{00000000-0005-0000-0000-000080030000}"/>
    <cellStyle name="Normal 15 2" xfId="894" xr:uid="{00000000-0005-0000-0000-000081030000}"/>
    <cellStyle name="Normal 15 2 2" xfId="895" xr:uid="{00000000-0005-0000-0000-000082030000}"/>
    <cellStyle name="Normal 15 2 3" xfId="896" xr:uid="{00000000-0005-0000-0000-000083030000}"/>
    <cellStyle name="Normal 15 3" xfId="897" xr:uid="{00000000-0005-0000-0000-000084030000}"/>
    <cellStyle name="Normal 15 4" xfId="898" xr:uid="{00000000-0005-0000-0000-000085030000}"/>
    <cellStyle name="Normal 16" xfId="899" xr:uid="{00000000-0005-0000-0000-000086030000}"/>
    <cellStyle name="Normal 16 2" xfId="900" xr:uid="{00000000-0005-0000-0000-000087030000}"/>
    <cellStyle name="Normal 16 2 2" xfId="901" xr:uid="{00000000-0005-0000-0000-000088030000}"/>
    <cellStyle name="Normal 16 2 3" xfId="902" xr:uid="{00000000-0005-0000-0000-000089030000}"/>
    <cellStyle name="Normal 16 3" xfId="903" xr:uid="{00000000-0005-0000-0000-00008A030000}"/>
    <cellStyle name="Normal 16 4" xfId="904" xr:uid="{00000000-0005-0000-0000-00008B030000}"/>
    <cellStyle name="Normal 17" xfId="905" xr:uid="{00000000-0005-0000-0000-00008C030000}"/>
    <cellStyle name="Normal 17 2" xfId="906" xr:uid="{00000000-0005-0000-0000-00008D030000}"/>
    <cellStyle name="Normal 17 2 2" xfId="907" xr:uid="{00000000-0005-0000-0000-00008E030000}"/>
    <cellStyle name="Normal 17 2 3" xfId="908" xr:uid="{00000000-0005-0000-0000-00008F030000}"/>
    <cellStyle name="Normal 17 3" xfId="909" xr:uid="{00000000-0005-0000-0000-000090030000}"/>
    <cellStyle name="Normal 17 4" xfId="910" xr:uid="{00000000-0005-0000-0000-000091030000}"/>
    <cellStyle name="Normal 18" xfId="911" xr:uid="{00000000-0005-0000-0000-000092030000}"/>
    <cellStyle name="Normal 18 2" xfId="912" xr:uid="{00000000-0005-0000-0000-000093030000}"/>
    <cellStyle name="Normal 18 3" xfId="913" xr:uid="{00000000-0005-0000-0000-000094030000}"/>
    <cellStyle name="Normal 19" xfId="914" xr:uid="{00000000-0005-0000-0000-000095030000}"/>
    <cellStyle name="Normal 19 2" xfId="915" xr:uid="{00000000-0005-0000-0000-000096030000}"/>
    <cellStyle name="Normal 19 3" xfId="916" xr:uid="{00000000-0005-0000-0000-000097030000}"/>
    <cellStyle name="Normal 2" xfId="917" xr:uid="{00000000-0005-0000-0000-000098030000}"/>
    <cellStyle name="Normal 2 10" xfId="918" xr:uid="{00000000-0005-0000-0000-000099030000}"/>
    <cellStyle name="Normal 2 11" xfId="919" xr:uid="{00000000-0005-0000-0000-00009A030000}"/>
    <cellStyle name="Normal 2 12" xfId="920" xr:uid="{00000000-0005-0000-0000-00009B030000}"/>
    <cellStyle name="Normal 2 13" xfId="921" xr:uid="{00000000-0005-0000-0000-00009C030000}"/>
    <cellStyle name="Normal 2 14" xfId="1296" xr:uid="{00000000-0005-0000-0000-00009D030000}"/>
    <cellStyle name="Normal 2 2" xfId="1" xr:uid="{00000000-0005-0000-0000-00009E030000}"/>
    <cellStyle name="Normal 2 2 2" xfId="922" xr:uid="{00000000-0005-0000-0000-00009F030000}"/>
    <cellStyle name="Normal 2 2 2 2" xfId="923" xr:uid="{00000000-0005-0000-0000-0000A0030000}"/>
    <cellStyle name="Normal 2 2 2 2 2" xfId="924" xr:uid="{00000000-0005-0000-0000-0000A1030000}"/>
    <cellStyle name="Normal 2 2 2 2 3" xfId="925" xr:uid="{00000000-0005-0000-0000-0000A2030000}"/>
    <cellStyle name="Normal 2 2 2 3" xfId="926" xr:uid="{00000000-0005-0000-0000-0000A3030000}"/>
    <cellStyle name="Normal 2 2 2 4" xfId="927" xr:uid="{00000000-0005-0000-0000-0000A4030000}"/>
    <cellStyle name="Normal 2 2 2_10-WRD_charts_v1" xfId="928" xr:uid="{00000000-0005-0000-0000-0000A5030000}"/>
    <cellStyle name="Normal 2 2 3" xfId="929" xr:uid="{00000000-0005-0000-0000-0000A6030000}"/>
    <cellStyle name="Normal 2 2 4" xfId="930" xr:uid="{00000000-0005-0000-0000-0000A7030000}"/>
    <cellStyle name="Normal 2 2 5" xfId="931" xr:uid="{00000000-0005-0000-0000-0000A8030000}"/>
    <cellStyle name="Normal 2 2 6" xfId="932" xr:uid="{00000000-0005-0000-0000-0000A9030000}"/>
    <cellStyle name="Normal 2 2 7" xfId="933" xr:uid="{00000000-0005-0000-0000-0000AA030000}"/>
    <cellStyle name="Normal 2 2_GII2013_Mika_June07" xfId="934" xr:uid="{00000000-0005-0000-0000-0000AB030000}"/>
    <cellStyle name="Normal 2 3" xfId="935" xr:uid="{00000000-0005-0000-0000-0000AC030000}"/>
    <cellStyle name="Normal 2 3 2" xfId="936" xr:uid="{00000000-0005-0000-0000-0000AD030000}"/>
    <cellStyle name="Normal 2 3 2 2" xfId="937" xr:uid="{00000000-0005-0000-0000-0000AE030000}"/>
    <cellStyle name="Normal 2 3 3" xfId="938" xr:uid="{00000000-0005-0000-0000-0000AF030000}"/>
    <cellStyle name="Normal 2 3_GII2013_Mika_June07" xfId="939" xr:uid="{00000000-0005-0000-0000-0000B0030000}"/>
    <cellStyle name="Normal 2 4" xfId="940" xr:uid="{00000000-0005-0000-0000-0000B1030000}"/>
    <cellStyle name="Normal 2 4 2" xfId="941" xr:uid="{00000000-0005-0000-0000-0000B2030000}"/>
    <cellStyle name="Normal 2 4 3" xfId="942" xr:uid="{00000000-0005-0000-0000-0000B3030000}"/>
    <cellStyle name="Normal 2 5" xfId="943" xr:uid="{00000000-0005-0000-0000-0000B4030000}"/>
    <cellStyle name="Normal 2 5 2" xfId="944" xr:uid="{00000000-0005-0000-0000-0000B5030000}"/>
    <cellStyle name="Normal 2 5 3" xfId="945" xr:uid="{00000000-0005-0000-0000-0000B6030000}"/>
    <cellStyle name="Normal 2 5 4" xfId="946" xr:uid="{00000000-0005-0000-0000-0000B7030000}"/>
    <cellStyle name="Normal 2 5_10-WRD_charts_v1" xfId="947" xr:uid="{00000000-0005-0000-0000-0000B8030000}"/>
    <cellStyle name="Normal 2 6" xfId="948" xr:uid="{00000000-0005-0000-0000-0000B9030000}"/>
    <cellStyle name="Normal 2 7" xfId="949" xr:uid="{00000000-0005-0000-0000-0000BA030000}"/>
    <cellStyle name="Normal 2 7 2" xfId="950" xr:uid="{00000000-0005-0000-0000-0000BB030000}"/>
    <cellStyle name="Normal 2 8" xfId="951" xr:uid="{00000000-0005-0000-0000-0000BC030000}"/>
    <cellStyle name="Normal 2 8 2" xfId="952" xr:uid="{00000000-0005-0000-0000-0000BD030000}"/>
    <cellStyle name="Normal 2 9" xfId="953" xr:uid="{00000000-0005-0000-0000-0000BE030000}"/>
    <cellStyle name="Normal 2_962010071P1G001" xfId="954" xr:uid="{00000000-0005-0000-0000-0000BF030000}"/>
    <cellStyle name="Normal 20" xfId="955" xr:uid="{00000000-0005-0000-0000-0000C0030000}"/>
    <cellStyle name="Normal 20 2" xfId="956" xr:uid="{00000000-0005-0000-0000-0000C1030000}"/>
    <cellStyle name="Normal 20 3" xfId="957" xr:uid="{00000000-0005-0000-0000-0000C2030000}"/>
    <cellStyle name="Normal 21" xfId="958" xr:uid="{00000000-0005-0000-0000-0000C3030000}"/>
    <cellStyle name="Normal 21 2" xfId="959" xr:uid="{00000000-0005-0000-0000-0000C4030000}"/>
    <cellStyle name="Normal 21 3" xfId="960" xr:uid="{00000000-0005-0000-0000-0000C5030000}"/>
    <cellStyle name="Normal 22" xfId="961" xr:uid="{00000000-0005-0000-0000-0000C6030000}"/>
    <cellStyle name="Normal 22 2" xfId="962" xr:uid="{00000000-0005-0000-0000-0000C7030000}"/>
    <cellStyle name="Normal 22 3" xfId="963" xr:uid="{00000000-0005-0000-0000-0000C8030000}"/>
    <cellStyle name="Normal 23" xfId="964" xr:uid="{00000000-0005-0000-0000-0000C9030000}"/>
    <cellStyle name="Normal 23 2" xfId="965" xr:uid="{00000000-0005-0000-0000-0000CA030000}"/>
    <cellStyle name="Normal 23 3" xfId="966" xr:uid="{00000000-0005-0000-0000-0000CB030000}"/>
    <cellStyle name="Normal 24" xfId="967" xr:uid="{00000000-0005-0000-0000-0000CC030000}"/>
    <cellStyle name="Normal 24 2" xfId="968" xr:uid="{00000000-0005-0000-0000-0000CD030000}"/>
    <cellStyle name="Normal 25" xfId="969" xr:uid="{00000000-0005-0000-0000-0000CE030000}"/>
    <cellStyle name="Normal 25 2" xfId="970" xr:uid="{00000000-0005-0000-0000-0000CF030000}"/>
    <cellStyle name="Normal 25 3" xfId="971" xr:uid="{00000000-0005-0000-0000-0000D0030000}"/>
    <cellStyle name="Normal 26" xfId="972" xr:uid="{00000000-0005-0000-0000-0000D1030000}"/>
    <cellStyle name="Normal 26 2" xfId="973" xr:uid="{00000000-0005-0000-0000-0000D2030000}"/>
    <cellStyle name="Normal 26 3" xfId="974" xr:uid="{00000000-0005-0000-0000-0000D3030000}"/>
    <cellStyle name="Normal 27" xfId="975" xr:uid="{00000000-0005-0000-0000-0000D4030000}"/>
    <cellStyle name="Normal 27 2" xfId="976" xr:uid="{00000000-0005-0000-0000-0000D5030000}"/>
    <cellStyle name="Normal 27 3" xfId="977" xr:uid="{00000000-0005-0000-0000-0000D6030000}"/>
    <cellStyle name="Normal 28" xfId="978" xr:uid="{00000000-0005-0000-0000-0000D7030000}"/>
    <cellStyle name="Normal 28 2" xfId="979" xr:uid="{00000000-0005-0000-0000-0000D8030000}"/>
    <cellStyle name="Normal 28 3" xfId="980" xr:uid="{00000000-0005-0000-0000-0000D9030000}"/>
    <cellStyle name="Normal 29" xfId="981" xr:uid="{00000000-0005-0000-0000-0000DA030000}"/>
    <cellStyle name="Normal 29 2" xfId="982" xr:uid="{00000000-0005-0000-0000-0000DB030000}"/>
    <cellStyle name="Normal 29 3" xfId="983" xr:uid="{00000000-0005-0000-0000-0000DC030000}"/>
    <cellStyle name="Normal 3" xfId="984" xr:uid="{00000000-0005-0000-0000-0000DD030000}"/>
    <cellStyle name="Normal 3 2" xfId="985" xr:uid="{00000000-0005-0000-0000-0000DE030000}"/>
    <cellStyle name="Normal 3 2 2" xfId="986" xr:uid="{00000000-0005-0000-0000-0000DF030000}"/>
    <cellStyle name="Normal 3 2 3" xfId="987" xr:uid="{00000000-0005-0000-0000-0000E0030000}"/>
    <cellStyle name="Normal 3 2_SSI2012-Finaldata_JRCresults_2003" xfId="988" xr:uid="{00000000-0005-0000-0000-0000E1030000}"/>
    <cellStyle name="Normal 3 3" xfId="989" xr:uid="{00000000-0005-0000-0000-0000E2030000}"/>
    <cellStyle name="Normal 3 3 2" xfId="990" xr:uid="{00000000-0005-0000-0000-0000E3030000}"/>
    <cellStyle name="Normal 3 3 3" xfId="991" xr:uid="{00000000-0005-0000-0000-0000E4030000}"/>
    <cellStyle name="Normal 3 3_SSI2012-Finaldata_JRCresults_2003" xfId="992" xr:uid="{00000000-0005-0000-0000-0000E5030000}"/>
    <cellStyle name="Normal 3 4" xfId="993" xr:uid="{00000000-0005-0000-0000-0000E6030000}"/>
    <cellStyle name="Normal 3 4 2" xfId="994" xr:uid="{00000000-0005-0000-0000-0000E7030000}"/>
    <cellStyle name="Normal 3 5" xfId="995" xr:uid="{00000000-0005-0000-0000-0000E8030000}"/>
    <cellStyle name="Normal 3 6" xfId="996" xr:uid="{00000000-0005-0000-0000-0000E9030000}"/>
    <cellStyle name="Normal 3 7" xfId="997" xr:uid="{00000000-0005-0000-0000-0000EA030000}"/>
    <cellStyle name="Normal 3 8" xfId="998" xr:uid="{00000000-0005-0000-0000-0000EB030000}"/>
    <cellStyle name="Normal 3 9" xfId="999" xr:uid="{00000000-0005-0000-0000-0000EC030000}"/>
    <cellStyle name="Normal 3_10-WRD_charts_v1" xfId="1000" xr:uid="{00000000-0005-0000-0000-0000ED030000}"/>
    <cellStyle name="Normal 30" xfId="1001" xr:uid="{00000000-0005-0000-0000-0000EE030000}"/>
    <cellStyle name="Normal 30 2" xfId="1002" xr:uid="{00000000-0005-0000-0000-0000EF030000}"/>
    <cellStyle name="Normal 30 3" xfId="1003" xr:uid="{00000000-0005-0000-0000-0000F0030000}"/>
    <cellStyle name="Normal 31" xfId="1004" xr:uid="{00000000-0005-0000-0000-0000F1030000}"/>
    <cellStyle name="Normal 31 2" xfId="1005" xr:uid="{00000000-0005-0000-0000-0000F2030000}"/>
    <cellStyle name="Normal 31 3" xfId="1006" xr:uid="{00000000-0005-0000-0000-0000F3030000}"/>
    <cellStyle name="Normal 31 4" xfId="1007" xr:uid="{00000000-0005-0000-0000-0000F4030000}"/>
    <cellStyle name="Normal 32" xfId="1008" xr:uid="{00000000-0005-0000-0000-0000F5030000}"/>
    <cellStyle name="Normal 32 2" xfId="1009" xr:uid="{00000000-0005-0000-0000-0000F6030000}"/>
    <cellStyle name="Normal 32 3" xfId="1010" xr:uid="{00000000-0005-0000-0000-0000F7030000}"/>
    <cellStyle name="Normal 33" xfId="1011" xr:uid="{00000000-0005-0000-0000-0000F8030000}"/>
    <cellStyle name="Normal 33 2" xfId="1012" xr:uid="{00000000-0005-0000-0000-0000F9030000}"/>
    <cellStyle name="Normal 34" xfId="1013" xr:uid="{00000000-0005-0000-0000-0000FA030000}"/>
    <cellStyle name="Normal 35" xfId="1014" xr:uid="{00000000-0005-0000-0000-0000FB030000}"/>
    <cellStyle name="Normal 35 2" xfId="1015" xr:uid="{00000000-0005-0000-0000-0000FC030000}"/>
    <cellStyle name="Normal 35 3" xfId="1016" xr:uid="{00000000-0005-0000-0000-0000FD030000}"/>
    <cellStyle name="Normal 36" xfId="1017" xr:uid="{00000000-0005-0000-0000-0000FE030000}"/>
    <cellStyle name="Normal 36 2" xfId="1018" xr:uid="{00000000-0005-0000-0000-0000FF030000}"/>
    <cellStyle name="Normal 36 3" xfId="1019" xr:uid="{00000000-0005-0000-0000-000000040000}"/>
    <cellStyle name="Normal 36 4" xfId="1020" xr:uid="{00000000-0005-0000-0000-000001040000}"/>
    <cellStyle name="Normal 37" xfId="1021" xr:uid="{00000000-0005-0000-0000-000002040000}"/>
    <cellStyle name="Normal 37 2" xfId="1022" xr:uid="{00000000-0005-0000-0000-000003040000}"/>
    <cellStyle name="Normal 37 3" xfId="1023" xr:uid="{00000000-0005-0000-0000-000004040000}"/>
    <cellStyle name="Normal 38" xfId="1024" xr:uid="{00000000-0005-0000-0000-000005040000}"/>
    <cellStyle name="Normal 39" xfId="1025" xr:uid="{00000000-0005-0000-0000-000006040000}"/>
    <cellStyle name="Normal 39 2" xfId="1026" xr:uid="{00000000-0005-0000-0000-000007040000}"/>
    <cellStyle name="Normal 4" xfId="1027" xr:uid="{00000000-0005-0000-0000-000008040000}"/>
    <cellStyle name="Normal 4 2" xfId="1028" xr:uid="{00000000-0005-0000-0000-000009040000}"/>
    <cellStyle name="Normal 4 2 2" xfId="1029" xr:uid="{00000000-0005-0000-0000-00000A040000}"/>
    <cellStyle name="Normal 4 2 3" xfId="1030" xr:uid="{00000000-0005-0000-0000-00000B040000}"/>
    <cellStyle name="Normal 4 3" xfId="1031" xr:uid="{00000000-0005-0000-0000-00000C040000}"/>
    <cellStyle name="Normal 4 4" xfId="1032" xr:uid="{00000000-0005-0000-0000-00000D040000}"/>
    <cellStyle name="Normal 4 5" xfId="1033" xr:uid="{00000000-0005-0000-0000-00000E040000}"/>
    <cellStyle name="Normal 4 6" xfId="1034" xr:uid="{00000000-0005-0000-0000-00000F040000}"/>
    <cellStyle name="Normal 40" xfId="1035" xr:uid="{00000000-0005-0000-0000-000010040000}"/>
    <cellStyle name="Normal 40 2" xfId="1036" xr:uid="{00000000-0005-0000-0000-000011040000}"/>
    <cellStyle name="Normal 40 3" xfId="1037" xr:uid="{00000000-0005-0000-0000-000012040000}"/>
    <cellStyle name="Normal 41" xfId="1038" xr:uid="{00000000-0005-0000-0000-000013040000}"/>
    <cellStyle name="Normal 42" xfId="1039" xr:uid="{00000000-0005-0000-0000-000014040000}"/>
    <cellStyle name="Normal 43" xfId="1040" xr:uid="{00000000-0005-0000-0000-000015040000}"/>
    <cellStyle name="Normal 44" xfId="1041" xr:uid="{00000000-0005-0000-0000-000016040000}"/>
    <cellStyle name="Normal 45" xfId="1042" xr:uid="{00000000-0005-0000-0000-000017040000}"/>
    <cellStyle name="Normal 46" xfId="1043" xr:uid="{00000000-0005-0000-0000-000018040000}"/>
    <cellStyle name="Normal 47" xfId="1044" xr:uid="{00000000-0005-0000-0000-000019040000}"/>
    <cellStyle name="Normal 48" xfId="1045" xr:uid="{00000000-0005-0000-0000-00001A040000}"/>
    <cellStyle name="Normal 49" xfId="1046" xr:uid="{00000000-0005-0000-0000-00001B040000}"/>
    <cellStyle name="Normal 5" xfId="1047" xr:uid="{00000000-0005-0000-0000-00001C040000}"/>
    <cellStyle name="Normal 5 2" xfId="1048" xr:uid="{00000000-0005-0000-0000-00001D040000}"/>
    <cellStyle name="Normal 5 3" xfId="1049" xr:uid="{00000000-0005-0000-0000-00001E040000}"/>
    <cellStyle name="Normal 5 3 2" xfId="1050" xr:uid="{00000000-0005-0000-0000-00001F040000}"/>
    <cellStyle name="Normal 5 4" xfId="1051" xr:uid="{00000000-0005-0000-0000-000020040000}"/>
    <cellStyle name="Normal 5 5" xfId="1052" xr:uid="{00000000-0005-0000-0000-000021040000}"/>
    <cellStyle name="Normal 50" xfId="1053" xr:uid="{00000000-0005-0000-0000-000022040000}"/>
    <cellStyle name="Normal 51" xfId="1054" xr:uid="{00000000-0005-0000-0000-000023040000}"/>
    <cellStyle name="Normal 52" xfId="1055" xr:uid="{00000000-0005-0000-0000-000024040000}"/>
    <cellStyle name="Normal 53" xfId="1056" xr:uid="{00000000-0005-0000-0000-000025040000}"/>
    <cellStyle name="Normal 6" xfId="1057" xr:uid="{00000000-0005-0000-0000-000026040000}"/>
    <cellStyle name="Normal 6 2" xfId="1058" xr:uid="{00000000-0005-0000-0000-000027040000}"/>
    <cellStyle name="Normal 6 2 2" xfId="1059" xr:uid="{00000000-0005-0000-0000-000028040000}"/>
    <cellStyle name="Normal 6 2 3" xfId="1060" xr:uid="{00000000-0005-0000-0000-000029040000}"/>
    <cellStyle name="Normal 6 3" xfId="1061" xr:uid="{00000000-0005-0000-0000-00002A040000}"/>
    <cellStyle name="Normal 6 3 2" xfId="1062" xr:uid="{00000000-0005-0000-0000-00002B040000}"/>
    <cellStyle name="Normal 6 3 3" xfId="1063" xr:uid="{00000000-0005-0000-0000-00002C040000}"/>
    <cellStyle name="Normal 6 4" xfId="1064" xr:uid="{00000000-0005-0000-0000-00002D040000}"/>
    <cellStyle name="Normal 6 5" xfId="1065" xr:uid="{00000000-0005-0000-0000-00002E040000}"/>
    <cellStyle name="Normal 6 6" xfId="1066" xr:uid="{00000000-0005-0000-0000-00002F040000}"/>
    <cellStyle name="Normal 7" xfId="1067" xr:uid="{00000000-0005-0000-0000-000030040000}"/>
    <cellStyle name="Normal 7 2" xfId="1068" xr:uid="{00000000-0005-0000-0000-000031040000}"/>
    <cellStyle name="Normal 7 2 2" xfId="1069" xr:uid="{00000000-0005-0000-0000-000032040000}"/>
    <cellStyle name="Normal 7 2 3" xfId="1070" xr:uid="{00000000-0005-0000-0000-000033040000}"/>
    <cellStyle name="Normal 7 3" xfId="1071" xr:uid="{00000000-0005-0000-0000-000034040000}"/>
    <cellStyle name="Normal 7 4" xfId="1072" xr:uid="{00000000-0005-0000-0000-000035040000}"/>
    <cellStyle name="Normal 7 5" xfId="1073" xr:uid="{00000000-0005-0000-0000-000036040000}"/>
    <cellStyle name="Normal 8" xfId="2" xr:uid="{00000000-0005-0000-0000-000037040000}"/>
    <cellStyle name="Normal 8 2" xfId="1074" xr:uid="{00000000-0005-0000-0000-000038040000}"/>
    <cellStyle name="Normal 8 3" xfId="1075" xr:uid="{00000000-0005-0000-0000-000039040000}"/>
    <cellStyle name="Normal 8 4" xfId="1076" xr:uid="{00000000-0005-0000-0000-00003A040000}"/>
    <cellStyle name="Normal 8 5" xfId="1077" xr:uid="{00000000-0005-0000-0000-00003B040000}"/>
    <cellStyle name="Normal 9" xfId="1078" xr:uid="{00000000-0005-0000-0000-00003C040000}"/>
    <cellStyle name="Normal 9 2" xfId="1079" xr:uid="{00000000-0005-0000-0000-00003D040000}"/>
    <cellStyle name="Normal 9 3" xfId="1080" xr:uid="{00000000-0005-0000-0000-00003E040000}"/>
    <cellStyle name="Normál_B17" xfId="1081" xr:uid="{00000000-0005-0000-0000-00003F040000}"/>
    <cellStyle name="Normal-droit" xfId="1082" xr:uid="{00000000-0005-0000-0000-000040040000}"/>
    <cellStyle name="Normal-droit 2" xfId="1302" xr:uid="{00000000-0005-0000-0000-000041040000}"/>
    <cellStyle name="Normale_Foglio1" xfId="1083" xr:uid="{00000000-0005-0000-0000-000042040000}"/>
    <cellStyle name="normální 2" xfId="1084" xr:uid="{00000000-0005-0000-0000-000043040000}"/>
    <cellStyle name="normální 2 2" xfId="1085" xr:uid="{00000000-0005-0000-0000-000044040000}"/>
    <cellStyle name="normální_povolenikpopbytudlezemipuvodu942000" xfId="1086" xr:uid="{00000000-0005-0000-0000-000045040000}"/>
    <cellStyle name="Nota" xfId="1087" xr:uid="{00000000-0005-0000-0000-000046040000}"/>
    <cellStyle name="Note 2" xfId="1088" xr:uid="{00000000-0005-0000-0000-000047040000}"/>
    <cellStyle name="Note 2 2" xfId="1089" xr:uid="{00000000-0005-0000-0000-000048040000}"/>
    <cellStyle name="Note 2 2 2" xfId="1090" xr:uid="{00000000-0005-0000-0000-000049040000}"/>
    <cellStyle name="Note 2 3" xfId="1091" xr:uid="{00000000-0005-0000-0000-00004A040000}"/>
    <cellStyle name="Note 2 3 2" xfId="1092" xr:uid="{00000000-0005-0000-0000-00004B040000}"/>
    <cellStyle name="Note 2 4" xfId="1093" xr:uid="{00000000-0005-0000-0000-00004C040000}"/>
    <cellStyle name="Note 2 5" xfId="1094" xr:uid="{00000000-0005-0000-0000-00004D040000}"/>
    <cellStyle name="Note 2_10-WRD_charts_v1" xfId="1095" xr:uid="{00000000-0005-0000-0000-00004E040000}"/>
    <cellStyle name="Note 3" xfId="1096" xr:uid="{00000000-0005-0000-0000-00004F040000}"/>
    <cellStyle name="Note 3 2" xfId="1097" xr:uid="{00000000-0005-0000-0000-000050040000}"/>
    <cellStyle name="Note 3 3" xfId="1098" xr:uid="{00000000-0005-0000-0000-000051040000}"/>
    <cellStyle name="Note 4" xfId="1099" xr:uid="{00000000-0005-0000-0000-000052040000}"/>
    <cellStyle name="Note 5" xfId="1100" xr:uid="{00000000-0005-0000-0000-000053040000}"/>
    <cellStyle name="Note 6" xfId="1101" xr:uid="{00000000-0005-0000-0000-000054040000}"/>
    <cellStyle name="Note 7" xfId="1102" xr:uid="{00000000-0005-0000-0000-000055040000}"/>
    <cellStyle name="Note 8" xfId="1103" xr:uid="{00000000-0005-0000-0000-000056040000}"/>
    <cellStyle name="notes" xfId="1104" xr:uid="{00000000-0005-0000-0000-000057040000}"/>
    <cellStyle name="Notitie 2" xfId="1105" xr:uid="{00000000-0005-0000-0000-000058040000}"/>
    <cellStyle name="Number" xfId="1106" xr:uid="{00000000-0005-0000-0000-000059040000}"/>
    <cellStyle name="Number (2dp)" xfId="1107" xr:uid="{00000000-0005-0000-0000-00005A040000}"/>
    <cellStyle name="Ongeldig 2" xfId="1108" xr:uid="{00000000-0005-0000-0000-00005B040000}"/>
    <cellStyle name="Output 2" xfId="1109" xr:uid="{00000000-0005-0000-0000-00005C040000}"/>
    <cellStyle name="Output 2 2" xfId="1110" xr:uid="{00000000-0005-0000-0000-00005D040000}"/>
    <cellStyle name="Output 2 3" xfId="1111" xr:uid="{00000000-0005-0000-0000-00005E040000}"/>
    <cellStyle name="Output 2 4" xfId="1112" xr:uid="{00000000-0005-0000-0000-00005F040000}"/>
    <cellStyle name="Output 2 5" xfId="1113" xr:uid="{00000000-0005-0000-0000-000060040000}"/>
    <cellStyle name="Output 2_10-WRD_charts_v1" xfId="1114" xr:uid="{00000000-0005-0000-0000-000061040000}"/>
    <cellStyle name="Output 3" xfId="1115" xr:uid="{00000000-0005-0000-0000-000062040000}"/>
    <cellStyle name="Output 3 2" xfId="1116" xr:uid="{00000000-0005-0000-0000-000063040000}"/>
    <cellStyle name="Output 4" xfId="1117" xr:uid="{00000000-0005-0000-0000-000064040000}"/>
    <cellStyle name="Output 5" xfId="1118" xr:uid="{00000000-0005-0000-0000-000065040000}"/>
    <cellStyle name="Output 6" xfId="1119" xr:uid="{00000000-0005-0000-0000-000066040000}"/>
    <cellStyle name="Output 7" xfId="1120" xr:uid="{00000000-0005-0000-0000-000067040000}"/>
    <cellStyle name="Output 8" xfId="1121" xr:uid="{00000000-0005-0000-0000-000068040000}"/>
    <cellStyle name="Pénznem [0]_demo" xfId="1122" xr:uid="{00000000-0005-0000-0000-000069040000}"/>
    <cellStyle name="Pénznem_demo" xfId="1123" xr:uid="{00000000-0005-0000-0000-00006A040000}"/>
    <cellStyle name="Percent" xfId="19" builtinId="5"/>
    <cellStyle name="Percent 10" xfId="1124" xr:uid="{00000000-0005-0000-0000-00006C040000}"/>
    <cellStyle name="Percent 10 2" xfId="1125" xr:uid="{00000000-0005-0000-0000-00006D040000}"/>
    <cellStyle name="Percent 10 2 2" xfId="1126" xr:uid="{00000000-0005-0000-0000-00006E040000}"/>
    <cellStyle name="Percent 10 2 3" xfId="1127" xr:uid="{00000000-0005-0000-0000-00006F040000}"/>
    <cellStyle name="Percent 10 3" xfId="1128" xr:uid="{00000000-0005-0000-0000-000070040000}"/>
    <cellStyle name="Percent 10 4" xfId="1129" xr:uid="{00000000-0005-0000-0000-000071040000}"/>
    <cellStyle name="Percent 11" xfId="1130" xr:uid="{00000000-0005-0000-0000-000072040000}"/>
    <cellStyle name="Percent 11 2" xfId="1131" xr:uid="{00000000-0005-0000-0000-000073040000}"/>
    <cellStyle name="Percent 11 3" xfId="1132" xr:uid="{00000000-0005-0000-0000-000074040000}"/>
    <cellStyle name="Percent 12" xfId="1133" xr:uid="{00000000-0005-0000-0000-000075040000}"/>
    <cellStyle name="Percent 12 2" xfId="1134" xr:uid="{00000000-0005-0000-0000-000076040000}"/>
    <cellStyle name="Percent 12 3" xfId="1135" xr:uid="{00000000-0005-0000-0000-000077040000}"/>
    <cellStyle name="Percent 13" xfId="1136" xr:uid="{00000000-0005-0000-0000-000078040000}"/>
    <cellStyle name="Percent 13 2" xfId="1137" xr:uid="{00000000-0005-0000-0000-000079040000}"/>
    <cellStyle name="Percent 13 3" xfId="1138" xr:uid="{00000000-0005-0000-0000-00007A040000}"/>
    <cellStyle name="Percent 14" xfId="1139" xr:uid="{00000000-0005-0000-0000-00007B040000}"/>
    <cellStyle name="Percent 14 2" xfId="1140" xr:uid="{00000000-0005-0000-0000-00007C040000}"/>
    <cellStyle name="Percent 14 3" xfId="1141" xr:uid="{00000000-0005-0000-0000-00007D040000}"/>
    <cellStyle name="Percent 15" xfId="1142" xr:uid="{00000000-0005-0000-0000-00007E040000}"/>
    <cellStyle name="Percent 15 2" xfId="1143" xr:uid="{00000000-0005-0000-0000-00007F040000}"/>
    <cellStyle name="Percent 15 3" xfId="1144" xr:uid="{00000000-0005-0000-0000-000080040000}"/>
    <cellStyle name="Percent 16" xfId="1145" xr:uid="{00000000-0005-0000-0000-000081040000}"/>
    <cellStyle name="Percent 16 2" xfId="1146" xr:uid="{00000000-0005-0000-0000-000082040000}"/>
    <cellStyle name="Percent 16 3" xfId="1147" xr:uid="{00000000-0005-0000-0000-000083040000}"/>
    <cellStyle name="Percent 16 4" xfId="1148" xr:uid="{00000000-0005-0000-0000-000084040000}"/>
    <cellStyle name="Percent 17" xfId="1149" xr:uid="{00000000-0005-0000-0000-000085040000}"/>
    <cellStyle name="Percent 17 2" xfId="1150" xr:uid="{00000000-0005-0000-0000-000086040000}"/>
    <cellStyle name="Percent 17 3" xfId="1151" xr:uid="{00000000-0005-0000-0000-000087040000}"/>
    <cellStyle name="Percent 18" xfId="1152" xr:uid="{00000000-0005-0000-0000-000088040000}"/>
    <cellStyle name="Percent 18 2" xfId="1153" xr:uid="{00000000-0005-0000-0000-000089040000}"/>
    <cellStyle name="Percent 18 3" xfId="1154" xr:uid="{00000000-0005-0000-0000-00008A040000}"/>
    <cellStyle name="Percent 19" xfId="1155" xr:uid="{00000000-0005-0000-0000-00008B040000}"/>
    <cellStyle name="Percent 2" xfId="1156" xr:uid="{00000000-0005-0000-0000-00008C040000}"/>
    <cellStyle name="Percent 2 2" xfId="1157" xr:uid="{00000000-0005-0000-0000-00008D040000}"/>
    <cellStyle name="Percent 20" xfId="1158" xr:uid="{00000000-0005-0000-0000-00008E040000}"/>
    <cellStyle name="Percent 3" xfId="1159" xr:uid="{00000000-0005-0000-0000-00008F040000}"/>
    <cellStyle name="Percent 3 2" xfId="1160" xr:uid="{00000000-0005-0000-0000-000090040000}"/>
    <cellStyle name="Percent 4" xfId="1161" xr:uid="{00000000-0005-0000-0000-000091040000}"/>
    <cellStyle name="Percent 4 2" xfId="1162" xr:uid="{00000000-0005-0000-0000-000092040000}"/>
    <cellStyle name="Percent 5" xfId="1163" xr:uid="{00000000-0005-0000-0000-000093040000}"/>
    <cellStyle name="Percent 5 2" xfId="1164" xr:uid="{00000000-0005-0000-0000-000094040000}"/>
    <cellStyle name="Percent 5 2 2" xfId="1165" xr:uid="{00000000-0005-0000-0000-000095040000}"/>
    <cellStyle name="Percent 5 3" xfId="1166" xr:uid="{00000000-0005-0000-0000-000096040000}"/>
    <cellStyle name="Percent 5 3 2" xfId="1167" xr:uid="{00000000-0005-0000-0000-000097040000}"/>
    <cellStyle name="Percent 5 3 3" xfId="1168" xr:uid="{00000000-0005-0000-0000-000098040000}"/>
    <cellStyle name="Percent 5 4" xfId="1169" xr:uid="{00000000-0005-0000-0000-000099040000}"/>
    <cellStyle name="Percent 5 5" xfId="1170" xr:uid="{00000000-0005-0000-0000-00009A040000}"/>
    <cellStyle name="Percent 6" xfId="1171" xr:uid="{00000000-0005-0000-0000-00009B040000}"/>
    <cellStyle name="Percent 6 2" xfId="1172" xr:uid="{00000000-0005-0000-0000-00009C040000}"/>
    <cellStyle name="Percent 6 3" xfId="1173" xr:uid="{00000000-0005-0000-0000-00009D040000}"/>
    <cellStyle name="Percent 7" xfId="1174" xr:uid="{00000000-0005-0000-0000-00009E040000}"/>
    <cellStyle name="Percent 7 2" xfId="1175" xr:uid="{00000000-0005-0000-0000-00009F040000}"/>
    <cellStyle name="Percent 7 3" xfId="1176" xr:uid="{00000000-0005-0000-0000-0000A0040000}"/>
    <cellStyle name="Percent 8" xfId="1177" xr:uid="{00000000-0005-0000-0000-0000A1040000}"/>
    <cellStyle name="Percent 8 2" xfId="1178" xr:uid="{00000000-0005-0000-0000-0000A2040000}"/>
    <cellStyle name="Percent 9" xfId="1179" xr:uid="{00000000-0005-0000-0000-0000A3040000}"/>
    <cellStyle name="Percent 9 2" xfId="1180" xr:uid="{00000000-0005-0000-0000-0000A4040000}"/>
    <cellStyle name="Percent 9 3" xfId="1181" xr:uid="{00000000-0005-0000-0000-0000A5040000}"/>
    <cellStyle name="Percentage" xfId="1182" xr:uid="{00000000-0005-0000-0000-0000A6040000}"/>
    <cellStyle name="Percentage (2dp)" xfId="1183" xr:uid="{00000000-0005-0000-0000-0000A7040000}"/>
    <cellStyle name="Prozent_SubCatperStud" xfId="1184" xr:uid="{00000000-0005-0000-0000-0000A8040000}"/>
    <cellStyle name="row" xfId="1185" xr:uid="{00000000-0005-0000-0000-0000A9040000}"/>
    <cellStyle name="Row label" xfId="1186" xr:uid="{00000000-0005-0000-0000-0000AA040000}"/>
    <cellStyle name="Row label (indent)" xfId="1187" xr:uid="{00000000-0005-0000-0000-0000AB040000}"/>
    <cellStyle name="RowCodes" xfId="1188" xr:uid="{00000000-0005-0000-0000-0000AC040000}"/>
    <cellStyle name="Row-Col Headings" xfId="1189" xr:uid="{00000000-0005-0000-0000-0000AD040000}"/>
    <cellStyle name="RowTitles" xfId="1190" xr:uid="{00000000-0005-0000-0000-0000AE040000}"/>
    <cellStyle name="RowTitles1-Detail" xfId="1191" xr:uid="{00000000-0005-0000-0000-0000AF040000}"/>
    <cellStyle name="RowTitles-Col2" xfId="1192" xr:uid="{00000000-0005-0000-0000-0000B0040000}"/>
    <cellStyle name="RowTitles-Detail" xfId="1193" xr:uid="{00000000-0005-0000-0000-0000B1040000}"/>
    <cellStyle name="semestre" xfId="1194" xr:uid="{00000000-0005-0000-0000-0000B2040000}"/>
    <cellStyle name="ss1" xfId="1195" xr:uid="{00000000-0005-0000-0000-0000B3040000}"/>
    <cellStyle name="ss10" xfId="1196" xr:uid="{00000000-0005-0000-0000-0000B4040000}"/>
    <cellStyle name="ss11" xfId="1197" xr:uid="{00000000-0005-0000-0000-0000B5040000}"/>
    <cellStyle name="ss12" xfId="1198" xr:uid="{00000000-0005-0000-0000-0000B6040000}"/>
    <cellStyle name="ss13" xfId="1199" xr:uid="{00000000-0005-0000-0000-0000B7040000}"/>
    <cellStyle name="ss14" xfId="1200" xr:uid="{00000000-0005-0000-0000-0000B8040000}"/>
    <cellStyle name="ss15" xfId="1201" xr:uid="{00000000-0005-0000-0000-0000B9040000}"/>
    <cellStyle name="ss16" xfId="1202" xr:uid="{00000000-0005-0000-0000-0000BA040000}"/>
    <cellStyle name="ss17" xfId="1203" xr:uid="{00000000-0005-0000-0000-0000BB040000}"/>
    <cellStyle name="ss18" xfId="1204" xr:uid="{00000000-0005-0000-0000-0000BC040000}"/>
    <cellStyle name="ss19" xfId="1205" xr:uid="{00000000-0005-0000-0000-0000BD040000}"/>
    <cellStyle name="ss2" xfId="1206" xr:uid="{00000000-0005-0000-0000-0000BE040000}"/>
    <cellStyle name="ss20" xfId="1207" xr:uid="{00000000-0005-0000-0000-0000BF040000}"/>
    <cellStyle name="ss21" xfId="1208" xr:uid="{00000000-0005-0000-0000-0000C0040000}"/>
    <cellStyle name="ss22" xfId="1209" xr:uid="{00000000-0005-0000-0000-0000C1040000}"/>
    <cellStyle name="ss3" xfId="1210" xr:uid="{00000000-0005-0000-0000-0000C2040000}"/>
    <cellStyle name="ss4" xfId="1211" xr:uid="{00000000-0005-0000-0000-0000C3040000}"/>
    <cellStyle name="ss5" xfId="1212" xr:uid="{00000000-0005-0000-0000-0000C4040000}"/>
    <cellStyle name="ss6" xfId="1213" xr:uid="{00000000-0005-0000-0000-0000C5040000}"/>
    <cellStyle name="ss7" xfId="1214" xr:uid="{00000000-0005-0000-0000-0000C6040000}"/>
    <cellStyle name="ss8" xfId="1215" xr:uid="{00000000-0005-0000-0000-0000C7040000}"/>
    <cellStyle name="ss9" xfId="1216" xr:uid="{00000000-0005-0000-0000-0000C8040000}"/>
    <cellStyle name="Standaard 2" xfId="1217" xr:uid="{00000000-0005-0000-0000-0000C9040000}"/>
    <cellStyle name="Standaard 3" xfId="1218" xr:uid="{00000000-0005-0000-0000-0000CA040000}"/>
    <cellStyle name="Standard_cpi-mp-be-stats" xfId="1219" xr:uid="{00000000-0005-0000-0000-0000CB040000}"/>
    <cellStyle name="Style 1" xfId="1220" xr:uid="{00000000-0005-0000-0000-0000CC040000}"/>
    <cellStyle name="Style 2" xfId="1221" xr:uid="{00000000-0005-0000-0000-0000CD040000}"/>
    <cellStyle name="Style 27" xfId="1222" xr:uid="{00000000-0005-0000-0000-0000CE040000}"/>
    <cellStyle name="Style 35" xfId="1223" xr:uid="{00000000-0005-0000-0000-0000CF040000}"/>
    <cellStyle name="Style 36" xfId="1224" xr:uid="{00000000-0005-0000-0000-0000D0040000}"/>
    <cellStyle name="Sub-total row" xfId="1225" xr:uid="{00000000-0005-0000-0000-0000D1040000}"/>
    <cellStyle name="Table finish row" xfId="1226" xr:uid="{00000000-0005-0000-0000-0000D2040000}"/>
    <cellStyle name="Table No." xfId="1227" xr:uid="{00000000-0005-0000-0000-0000D3040000}"/>
    <cellStyle name="Table shading" xfId="1228" xr:uid="{00000000-0005-0000-0000-0000D4040000}"/>
    <cellStyle name="Table Title" xfId="1229" xr:uid="{00000000-0005-0000-0000-0000D5040000}"/>
    <cellStyle name="Table unfinish row" xfId="1230" xr:uid="{00000000-0005-0000-0000-0000D6040000}"/>
    <cellStyle name="Table unshading" xfId="1231" xr:uid="{00000000-0005-0000-0000-0000D7040000}"/>
    <cellStyle name="Tagline" xfId="1232" xr:uid="{00000000-0005-0000-0000-0000D8040000}"/>
    <cellStyle name="temp" xfId="1233" xr:uid="{00000000-0005-0000-0000-0000D9040000}"/>
    <cellStyle name="Testo avviso" xfId="1234" xr:uid="{00000000-0005-0000-0000-0000DA040000}"/>
    <cellStyle name="Testo descrittivo" xfId="1235" xr:uid="{00000000-0005-0000-0000-0000DB040000}"/>
    <cellStyle name="tête chapitre" xfId="1236" xr:uid="{00000000-0005-0000-0000-0000DC040000}"/>
    <cellStyle name="Text" xfId="1237" xr:uid="{00000000-0005-0000-0000-0000DD040000}"/>
    <cellStyle name="Title 1" xfId="1238" xr:uid="{00000000-0005-0000-0000-0000DE040000}"/>
    <cellStyle name="Title 2" xfId="1239" xr:uid="{00000000-0005-0000-0000-0000DF040000}"/>
    <cellStyle name="Title 2 2" xfId="1240" xr:uid="{00000000-0005-0000-0000-0000E0040000}"/>
    <cellStyle name="Title 2 3" xfId="1241" xr:uid="{00000000-0005-0000-0000-0000E1040000}"/>
    <cellStyle name="Title 2 4" xfId="1242" xr:uid="{00000000-0005-0000-0000-0000E2040000}"/>
    <cellStyle name="Title 2 5" xfId="1243" xr:uid="{00000000-0005-0000-0000-0000E3040000}"/>
    <cellStyle name="Title 2 6" xfId="1307" xr:uid="{7D7D432C-1407-4180-98C0-E7D9F6433D36}"/>
    <cellStyle name="Title 3" xfId="1244" xr:uid="{00000000-0005-0000-0000-0000E4040000}"/>
    <cellStyle name="Title 4" xfId="1245" xr:uid="{00000000-0005-0000-0000-0000E5040000}"/>
    <cellStyle name="Title 5" xfId="1246" xr:uid="{00000000-0005-0000-0000-0000E6040000}"/>
    <cellStyle name="Title 6" xfId="1247" xr:uid="{00000000-0005-0000-0000-0000E7040000}"/>
    <cellStyle name="Title 7" xfId="1248" xr:uid="{00000000-0005-0000-0000-0000E8040000}"/>
    <cellStyle name="Title 8" xfId="1249" xr:uid="{00000000-0005-0000-0000-0000E9040000}"/>
    <cellStyle name="title1" xfId="1250" xr:uid="{00000000-0005-0000-0000-0000EA040000}"/>
    <cellStyle name="Titolo" xfId="1251" xr:uid="{00000000-0005-0000-0000-0000EB040000}"/>
    <cellStyle name="Titolo 1" xfId="1252" xr:uid="{00000000-0005-0000-0000-0000EC040000}"/>
    <cellStyle name="Titolo 2" xfId="1253" xr:uid="{00000000-0005-0000-0000-0000ED040000}"/>
    <cellStyle name="Titolo 3" xfId="1254" xr:uid="{00000000-0005-0000-0000-0000EE040000}"/>
    <cellStyle name="Titolo 4" xfId="1255" xr:uid="{00000000-0005-0000-0000-0000EF040000}"/>
    <cellStyle name="Titolo_SSI2012-Finaldata_JRCresults_2003" xfId="1256" xr:uid="{00000000-0005-0000-0000-0000F0040000}"/>
    <cellStyle name="titre" xfId="1257" xr:uid="{00000000-0005-0000-0000-0000F1040000}"/>
    <cellStyle name="Totaal 2" xfId="1258" xr:uid="{00000000-0005-0000-0000-0000F2040000}"/>
    <cellStyle name="Total 2" xfId="1259" xr:uid="{00000000-0005-0000-0000-0000F3040000}"/>
    <cellStyle name="Total 2 2" xfId="1260" xr:uid="{00000000-0005-0000-0000-0000F4040000}"/>
    <cellStyle name="Total 2 3" xfId="1261" xr:uid="{00000000-0005-0000-0000-0000F5040000}"/>
    <cellStyle name="Total 2 4" xfId="1262" xr:uid="{00000000-0005-0000-0000-0000F6040000}"/>
    <cellStyle name="Total 2 5" xfId="1263" xr:uid="{00000000-0005-0000-0000-0000F7040000}"/>
    <cellStyle name="Total 2_10-WRD_charts_v1" xfId="1264" xr:uid="{00000000-0005-0000-0000-0000F8040000}"/>
    <cellStyle name="Total 3" xfId="1265" xr:uid="{00000000-0005-0000-0000-0000F9040000}"/>
    <cellStyle name="Total 3 2" xfId="1266" xr:uid="{00000000-0005-0000-0000-0000FA040000}"/>
    <cellStyle name="Total 3 2 2" xfId="1303" xr:uid="{00000000-0005-0000-0000-0000FB040000}"/>
    <cellStyle name="Total 4" xfId="1267" xr:uid="{00000000-0005-0000-0000-0000FC040000}"/>
    <cellStyle name="Total 5" xfId="1268" xr:uid="{00000000-0005-0000-0000-0000FD040000}"/>
    <cellStyle name="Total 6" xfId="1269" xr:uid="{00000000-0005-0000-0000-0000FE040000}"/>
    <cellStyle name="Total 7" xfId="1270" xr:uid="{00000000-0005-0000-0000-0000FF040000}"/>
    <cellStyle name="Total 8" xfId="1271" xr:uid="{00000000-0005-0000-0000-000000050000}"/>
    <cellStyle name="Total row" xfId="1272" xr:uid="{00000000-0005-0000-0000-000001050000}"/>
    <cellStyle name="Totale" xfId="1273" xr:uid="{00000000-0005-0000-0000-000002050000}"/>
    <cellStyle name="Uitvoer 2" xfId="1274" xr:uid="{00000000-0005-0000-0000-000003050000}"/>
    <cellStyle name="Unhighlight" xfId="1275" xr:uid="{00000000-0005-0000-0000-000004050000}"/>
    <cellStyle name="Untotal row" xfId="1276" xr:uid="{00000000-0005-0000-0000-000005050000}"/>
    <cellStyle name="Valore non valido" xfId="1277" xr:uid="{00000000-0005-0000-0000-000006050000}"/>
    <cellStyle name="Valore valido" xfId="1278" xr:uid="{00000000-0005-0000-0000-000007050000}"/>
    <cellStyle name="Verklarende tekst 2" xfId="1279" xr:uid="{00000000-0005-0000-0000-000008050000}"/>
    <cellStyle name="Waarschuwingstekst 2" xfId="1280" xr:uid="{00000000-0005-0000-0000-000009050000}"/>
    <cellStyle name="Währung [0]_Germany" xfId="1281" xr:uid="{00000000-0005-0000-0000-00000A050000}"/>
    <cellStyle name="Währung_Germany" xfId="1282" xr:uid="{00000000-0005-0000-0000-00000B050000}"/>
    <cellStyle name="Warning Text 2" xfId="1283" xr:uid="{00000000-0005-0000-0000-00000C050000}"/>
    <cellStyle name="Warning Text 2 2" xfId="1284" xr:uid="{00000000-0005-0000-0000-00000D050000}"/>
    <cellStyle name="Warning Text 2 3" xfId="1285" xr:uid="{00000000-0005-0000-0000-00000E050000}"/>
    <cellStyle name="Warning Text 2 4" xfId="1286" xr:uid="{00000000-0005-0000-0000-00000F050000}"/>
    <cellStyle name="Warning Text 2 5" xfId="1287" xr:uid="{00000000-0005-0000-0000-000010050000}"/>
    <cellStyle name="Warning Text 3" xfId="1288" xr:uid="{00000000-0005-0000-0000-000011050000}"/>
    <cellStyle name="Warning Text 3 2" xfId="1289" xr:uid="{00000000-0005-0000-0000-000012050000}"/>
    <cellStyle name="Warning Text 3 2 2" xfId="1304" xr:uid="{00000000-0005-0000-0000-000013050000}"/>
    <cellStyle name="Warning Text 4" xfId="1290" xr:uid="{00000000-0005-0000-0000-000014050000}"/>
    <cellStyle name="Warning Text 5" xfId="1291" xr:uid="{00000000-0005-0000-0000-000015050000}"/>
    <cellStyle name="Warning Text 6" xfId="1292" xr:uid="{00000000-0005-0000-0000-000016050000}"/>
    <cellStyle name="Warning Text 7" xfId="1293" xr:uid="{00000000-0005-0000-0000-000017050000}"/>
    <cellStyle name="Warning Text 8" xfId="1294" xr:uid="{00000000-0005-0000-0000-000018050000}"/>
    <cellStyle name="Wrapped" xfId="1295" xr:uid="{00000000-0005-0000-0000-000019050000}"/>
    <cellStyle name="Wrapped 2" xfId="1305" xr:uid="{00000000-0005-0000-0000-00001A05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externalLink" Target="externalLinks/externalLink6.xml"/><Relationship Id="rId21" Type="http://schemas.openxmlformats.org/officeDocument/2006/relationships/worksheet" Target="worksheets/sheet21.xml"/><Relationship Id="rId34" Type="http://schemas.openxmlformats.org/officeDocument/2006/relationships/externalLink" Target="externalLinks/externalLink1.xml"/><Relationship Id="rId42" Type="http://schemas.openxmlformats.org/officeDocument/2006/relationships/externalLink" Target="externalLinks/externalLink9.xml"/><Relationship Id="rId47" Type="http://schemas.openxmlformats.org/officeDocument/2006/relationships/styles" Target="styles.xml"/><Relationship Id="rId50"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externalLink" Target="externalLinks/externalLink4.xml"/><Relationship Id="rId40" Type="http://schemas.openxmlformats.org/officeDocument/2006/relationships/externalLink" Target="externalLinks/externalLink7.xml"/><Relationship Id="rId45" Type="http://schemas.openxmlformats.org/officeDocument/2006/relationships/externalLink" Target="externalLinks/externalLink1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externalLink" Target="externalLinks/externalLink3.xml"/><Relationship Id="rId49" Type="http://schemas.microsoft.com/office/2017/10/relationships/person" Target="persons/perso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externalLink" Target="externalLinks/externalLink1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externalLink" Target="externalLinks/externalLink2.xml"/><Relationship Id="rId43" Type="http://schemas.openxmlformats.org/officeDocument/2006/relationships/externalLink" Target="externalLinks/externalLink10.xml"/><Relationship Id="rId48" Type="http://schemas.openxmlformats.org/officeDocument/2006/relationships/sharedStrings" Target="sharedStrings.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externalLink" Target="externalLinks/externalLink5.xml"/><Relationship Id="rId46"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externalLink" Target="externalLinks/externalLink8.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737610931245659"/>
          <c:y val="7.7678430784479502E-2"/>
          <c:w val="0.82671114014040847"/>
          <c:h val="0.85357252906006431"/>
        </c:manualLayout>
      </c:layout>
      <c:barChart>
        <c:barDir val="bar"/>
        <c:grouping val="stacked"/>
        <c:varyColors val="0"/>
        <c:ser>
          <c:idx val="0"/>
          <c:order val="0"/>
          <c:tx>
            <c:strRef>
              <c:f>'[11]Figure 3.5'!$B$6</c:f>
              <c:strCache>
                <c:ptCount val="1"/>
                <c:pt idx="0">
                  <c:v>International Development Association</c:v>
                </c:pt>
              </c:strCache>
            </c:strRef>
          </c:tx>
          <c:spPr>
            <a:solidFill>
              <a:schemeClr val="accent1"/>
            </a:solidFill>
            <a:ln>
              <a:noFill/>
            </a:ln>
            <a:effectLst/>
          </c:spPr>
          <c:invertIfNegative val="0"/>
          <c:cat>
            <c:numRef>
              <c:f>'[11]Figure 3.5'!$E$5:$N$5</c:f>
              <c:numCache>
                <c:formatCode>General</c:formatCode>
                <c:ptCount val="10"/>
                <c:pt idx="0">
                  <c:v>2011</c:v>
                </c:pt>
                <c:pt idx="1">
                  <c:v>2012</c:v>
                </c:pt>
                <c:pt idx="2">
                  <c:v>2013</c:v>
                </c:pt>
                <c:pt idx="3">
                  <c:v>2014</c:v>
                </c:pt>
                <c:pt idx="4">
                  <c:v>2015</c:v>
                </c:pt>
                <c:pt idx="5">
                  <c:v>2016</c:v>
                </c:pt>
                <c:pt idx="6">
                  <c:v>2017</c:v>
                </c:pt>
                <c:pt idx="7">
                  <c:v>2018</c:v>
                </c:pt>
                <c:pt idx="8">
                  <c:v>2019</c:v>
                </c:pt>
                <c:pt idx="9">
                  <c:v>2020</c:v>
                </c:pt>
              </c:numCache>
            </c:numRef>
          </c:cat>
          <c:val>
            <c:numRef>
              <c:f>'[11]Figure 3.5'!$E$6:$N$6</c:f>
              <c:numCache>
                <c:formatCode>General</c:formatCode>
                <c:ptCount val="10"/>
                <c:pt idx="0">
                  <c:v>1.9179726109999997</c:v>
                </c:pt>
                <c:pt idx="1">
                  <c:v>1.610276882</c:v>
                </c:pt>
                <c:pt idx="2">
                  <c:v>2.4124334820000004</c:v>
                </c:pt>
                <c:pt idx="3">
                  <c:v>3.0439148970000001</c:v>
                </c:pt>
                <c:pt idx="4">
                  <c:v>3.3599416839999994</c:v>
                </c:pt>
                <c:pt idx="5">
                  <c:v>3.7713113060000003</c:v>
                </c:pt>
                <c:pt idx="6">
                  <c:v>5.2768779790000009</c:v>
                </c:pt>
                <c:pt idx="7">
                  <c:v>5.4949062080000006</c:v>
                </c:pt>
                <c:pt idx="8">
                  <c:v>6.4782177630000009</c:v>
                </c:pt>
                <c:pt idx="9">
                  <c:v>6.6508193890000005</c:v>
                </c:pt>
              </c:numCache>
            </c:numRef>
          </c:val>
          <c:extLst>
            <c:ext xmlns:c16="http://schemas.microsoft.com/office/drawing/2014/chart" uri="{C3380CC4-5D6E-409C-BE32-E72D297353CC}">
              <c16:uniqueId val="{00000000-F78E-4F02-8CB0-8F4AD7B9C060}"/>
            </c:ext>
          </c:extLst>
        </c:ser>
        <c:ser>
          <c:idx val="2"/>
          <c:order val="1"/>
          <c:tx>
            <c:strRef>
              <c:f>'[11]Figure 3.5'!$B$8</c:f>
              <c:strCache>
                <c:ptCount val="1"/>
                <c:pt idx="0">
                  <c:v>Asian Development Bank</c:v>
                </c:pt>
              </c:strCache>
            </c:strRef>
          </c:tx>
          <c:spPr>
            <a:solidFill>
              <a:schemeClr val="accent2"/>
            </a:solidFill>
            <a:ln>
              <a:noFill/>
            </a:ln>
            <a:effectLst/>
          </c:spPr>
          <c:invertIfNegative val="0"/>
          <c:cat>
            <c:numRef>
              <c:f>'[11]Figure 3.5'!$E$5:$N$5</c:f>
              <c:numCache>
                <c:formatCode>General</c:formatCode>
                <c:ptCount val="10"/>
                <c:pt idx="0">
                  <c:v>2011</c:v>
                </c:pt>
                <c:pt idx="1">
                  <c:v>2012</c:v>
                </c:pt>
                <c:pt idx="2">
                  <c:v>2013</c:v>
                </c:pt>
                <c:pt idx="3">
                  <c:v>2014</c:v>
                </c:pt>
                <c:pt idx="4">
                  <c:v>2015</c:v>
                </c:pt>
                <c:pt idx="5">
                  <c:v>2016</c:v>
                </c:pt>
                <c:pt idx="6">
                  <c:v>2017</c:v>
                </c:pt>
                <c:pt idx="7">
                  <c:v>2018</c:v>
                </c:pt>
                <c:pt idx="8">
                  <c:v>2019</c:v>
                </c:pt>
                <c:pt idx="9">
                  <c:v>2020</c:v>
                </c:pt>
              </c:numCache>
            </c:numRef>
          </c:cat>
          <c:val>
            <c:numRef>
              <c:f>'[11]Figure 3.5'!$E$8:$N$8</c:f>
              <c:numCache>
                <c:formatCode>General</c:formatCode>
                <c:ptCount val="10"/>
                <c:pt idx="0">
                  <c:v>0.30485810899999999</c:v>
                </c:pt>
                <c:pt idx="1">
                  <c:v>7.807583500000001E-2</c:v>
                </c:pt>
                <c:pt idx="2">
                  <c:v>0.59641935299999993</c:v>
                </c:pt>
                <c:pt idx="3">
                  <c:v>0.51005195300000006</c:v>
                </c:pt>
                <c:pt idx="4">
                  <c:v>0.55310750700000011</c:v>
                </c:pt>
                <c:pt idx="5">
                  <c:v>0.512482306</c:v>
                </c:pt>
                <c:pt idx="6">
                  <c:v>0.85163618799999996</c:v>
                </c:pt>
                <c:pt idx="7">
                  <c:v>0.48496036600000003</c:v>
                </c:pt>
                <c:pt idx="8">
                  <c:v>0.414041357</c:v>
                </c:pt>
                <c:pt idx="9">
                  <c:v>0.68383303500000003</c:v>
                </c:pt>
              </c:numCache>
            </c:numRef>
          </c:val>
          <c:extLst>
            <c:ext xmlns:c16="http://schemas.microsoft.com/office/drawing/2014/chart" uri="{C3380CC4-5D6E-409C-BE32-E72D297353CC}">
              <c16:uniqueId val="{00000001-F78E-4F02-8CB0-8F4AD7B9C060}"/>
            </c:ext>
          </c:extLst>
        </c:ser>
        <c:ser>
          <c:idx val="4"/>
          <c:order val="2"/>
          <c:tx>
            <c:strRef>
              <c:f>'[11]Figure 3.5'!$B$10</c:f>
              <c:strCache>
                <c:ptCount val="1"/>
                <c:pt idx="0">
                  <c:v>African Development Fund</c:v>
                </c:pt>
              </c:strCache>
            </c:strRef>
          </c:tx>
          <c:spPr>
            <a:solidFill>
              <a:schemeClr val="accent6"/>
            </a:solidFill>
            <a:ln>
              <a:noFill/>
            </a:ln>
            <a:effectLst/>
          </c:spPr>
          <c:invertIfNegative val="0"/>
          <c:cat>
            <c:numRef>
              <c:f>'[11]Figure 3.5'!$E$5:$N$5</c:f>
              <c:numCache>
                <c:formatCode>General</c:formatCode>
                <c:ptCount val="10"/>
                <c:pt idx="0">
                  <c:v>2011</c:v>
                </c:pt>
                <c:pt idx="1">
                  <c:v>2012</c:v>
                </c:pt>
                <c:pt idx="2">
                  <c:v>2013</c:v>
                </c:pt>
                <c:pt idx="3">
                  <c:v>2014</c:v>
                </c:pt>
                <c:pt idx="4">
                  <c:v>2015</c:v>
                </c:pt>
                <c:pt idx="5">
                  <c:v>2016</c:v>
                </c:pt>
                <c:pt idx="6">
                  <c:v>2017</c:v>
                </c:pt>
                <c:pt idx="7">
                  <c:v>2018</c:v>
                </c:pt>
                <c:pt idx="8">
                  <c:v>2019</c:v>
                </c:pt>
                <c:pt idx="9">
                  <c:v>2020</c:v>
                </c:pt>
              </c:numCache>
            </c:numRef>
          </c:cat>
          <c:val>
            <c:numRef>
              <c:f>'[11]Figure 3.5'!$E$10:$N$10</c:f>
              <c:numCache>
                <c:formatCode>General</c:formatCode>
                <c:ptCount val="10"/>
                <c:pt idx="0">
                  <c:v>0.42820317400000002</c:v>
                </c:pt>
                <c:pt idx="1">
                  <c:v>0.32213472399999998</c:v>
                </c:pt>
                <c:pt idx="2">
                  <c:v>0.62750069099999994</c:v>
                </c:pt>
                <c:pt idx="3">
                  <c:v>0.418939424</c:v>
                </c:pt>
                <c:pt idx="4">
                  <c:v>0.51898237800000002</c:v>
                </c:pt>
                <c:pt idx="5">
                  <c:v>0.45365391400000005</c:v>
                </c:pt>
                <c:pt idx="6">
                  <c:v>0.62141666700000009</c:v>
                </c:pt>
                <c:pt idx="7">
                  <c:v>0.58268044599999991</c:v>
                </c:pt>
                <c:pt idx="8">
                  <c:v>0.31782521400000002</c:v>
                </c:pt>
                <c:pt idx="9">
                  <c:v>0.236968031</c:v>
                </c:pt>
              </c:numCache>
            </c:numRef>
          </c:val>
          <c:extLst>
            <c:ext xmlns:c16="http://schemas.microsoft.com/office/drawing/2014/chart" uri="{C3380CC4-5D6E-409C-BE32-E72D297353CC}">
              <c16:uniqueId val="{00000002-F78E-4F02-8CB0-8F4AD7B9C060}"/>
            </c:ext>
          </c:extLst>
        </c:ser>
        <c:ser>
          <c:idx val="6"/>
          <c:order val="3"/>
          <c:tx>
            <c:strRef>
              <c:f>'[11]Figure 3.5'!$B$12</c:f>
              <c:strCache>
                <c:ptCount val="1"/>
                <c:pt idx="0">
                  <c:v>Other MDBs</c:v>
                </c:pt>
              </c:strCache>
            </c:strRef>
          </c:tx>
          <c:spPr>
            <a:solidFill>
              <a:schemeClr val="accent3"/>
            </a:solidFill>
            <a:ln>
              <a:noFill/>
            </a:ln>
            <a:effectLst/>
          </c:spPr>
          <c:invertIfNegative val="0"/>
          <c:cat>
            <c:numRef>
              <c:f>'[11]Figure 3.5'!$E$5:$N$5</c:f>
              <c:numCache>
                <c:formatCode>General</c:formatCode>
                <c:ptCount val="10"/>
                <c:pt idx="0">
                  <c:v>2011</c:v>
                </c:pt>
                <c:pt idx="1">
                  <c:v>2012</c:v>
                </c:pt>
                <c:pt idx="2">
                  <c:v>2013</c:v>
                </c:pt>
                <c:pt idx="3">
                  <c:v>2014</c:v>
                </c:pt>
                <c:pt idx="4">
                  <c:v>2015</c:v>
                </c:pt>
                <c:pt idx="5">
                  <c:v>2016</c:v>
                </c:pt>
                <c:pt idx="6">
                  <c:v>2017</c:v>
                </c:pt>
                <c:pt idx="7">
                  <c:v>2018</c:v>
                </c:pt>
                <c:pt idx="8">
                  <c:v>2019</c:v>
                </c:pt>
                <c:pt idx="9">
                  <c:v>2020</c:v>
                </c:pt>
              </c:numCache>
            </c:numRef>
          </c:cat>
          <c:val>
            <c:numRef>
              <c:f>'[11]Figure 3.5'!$E$12:$N$12</c:f>
              <c:numCache>
                <c:formatCode>General</c:formatCode>
                <c:ptCount val="10"/>
                <c:pt idx="0">
                  <c:v>9.2161496000000176E-2</c:v>
                </c:pt>
                <c:pt idx="1">
                  <c:v>0.12617359899999903</c:v>
                </c:pt>
                <c:pt idx="2">
                  <c:v>0.16830971500000025</c:v>
                </c:pt>
                <c:pt idx="3">
                  <c:v>0.1051465949999994</c:v>
                </c:pt>
                <c:pt idx="4">
                  <c:v>6.7427005999999845E-2</c:v>
                </c:pt>
                <c:pt idx="5">
                  <c:v>0.11837349000000069</c:v>
                </c:pt>
                <c:pt idx="6">
                  <c:v>0.12543626900000027</c:v>
                </c:pt>
                <c:pt idx="7">
                  <c:v>6.1628596999999119E-2</c:v>
                </c:pt>
                <c:pt idx="8">
                  <c:v>9.7945912999999607E-2</c:v>
                </c:pt>
                <c:pt idx="9">
                  <c:v>1.3051125999997998E-2</c:v>
                </c:pt>
              </c:numCache>
            </c:numRef>
          </c:val>
          <c:extLst>
            <c:ext xmlns:c16="http://schemas.microsoft.com/office/drawing/2014/chart" uri="{C3380CC4-5D6E-409C-BE32-E72D297353CC}">
              <c16:uniqueId val="{00000003-F78E-4F02-8CB0-8F4AD7B9C060}"/>
            </c:ext>
          </c:extLst>
        </c:ser>
        <c:ser>
          <c:idx val="1"/>
          <c:order val="4"/>
          <c:tx>
            <c:strRef>
              <c:f>'[11]Figure 3.5'!$D$14</c:f>
              <c:strCache>
                <c:ptCount val="1"/>
                <c:pt idx="0">
                  <c:v>Total Loans</c:v>
                </c:pt>
              </c:strCache>
            </c:strRef>
          </c:tx>
          <c:spPr>
            <a:no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'[11]Figure 3.5'!$E$14:$N$14</c:f>
              <c:numCache>
                <c:formatCode>General</c:formatCode>
                <c:ptCount val="10"/>
                <c:pt idx="0">
                  <c:v>2.7431953899999999</c:v>
                </c:pt>
                <c:pt idx="1">
                  <c:v>2.136661039999999</c:v>
                </c:pt>
                <c:pt idx="2">
                  <c:v>3.8046632410000005</c:v>
                </c:pt>
                <c:pt idx="3">
                  <c:v>4.0780528689999995</c:v>
                </c:pt>
                <c:pt idx="4">
                  <c:v>4.4994585749999993</c:v>
                </c:pt>
                <c:pt idx="5">
                  <c:v>4.855821016000001</c:v>
                </c:pt>
                <c:pt idx="6">
                  <c:v>6.8753671030000012</c:v>
                </c:pt>
                <c:pt idx="7">
                  <c:v>6.6241756169999997</c:v>
                </c:pt>
                <c:pt idx="8">
                  <c:v>7.3080302470000005</c:v>
                </c:pt>
                <c:pt idx="9">
                  <c:v>7.5846715809999985</c:v>
                </c:pt>
              </c:numCache>
            </c:numRef>
          </c:val>
          <c:extLst>
            <c:ext xmlns:c16="http://schemas.microsoft.com/office/drawing/2014/chart" uri="{C3380CC4-5D6E-409C-BE32-E72D297353CC}">
              <c16:uniqueId val="{00000004-F78E-4F02-8CB0-8F4AD7B9C060}"/>
            </c:ext>
          </c:extLst>
        </c:ser>
        <c:dLbls>
          <c:showLegendKey val="0"/>
          <c:showVal val="0"/>
          <c:showCatName val="0"/>
          <c:showSerName val="0"/>
          <c:showPercent val="0"/>
          <c:showBubbleSize val="0"/>
        </c:dLbls>
        <c:gapWidth val="50"/>
        <c:overlap val="100"/>
        <c:axId val="1764587631"/>
        <c:axId val="1764593455"/>
      </c:barChart>
      <c:catAx>
        <c:axId val="1764587631"/>
        <c:scaling>
          <c:orientation val="minMax"/>
        </c:scaling>
        <c:delete val="0"/>
        <c:axPos val="l"/>
        <c:numFmt formatCode="General" sourceLinked="1"/>
        <c:majorTickMark val="none"/>
        <c:minorTickMark val="none"/>
        <c:tickLblPos val="low"/>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4593455"/>
        <c:crosses val="autoZero"/>
        <c:auto val="1"/>
        <c:lblAlgn val="ctr"/>
        <c:lblOffset val="100"/>
        <c:noMultiLvlLbl val="0"/>
      </c:catAx>
      <c:valAx>
        <c:axId val="1764593455"/>
        <c:scaling>
          <c:orientation val="minMax"/>
          <c:max val="8"/>
        </c:scaling>
        <c:delete val="0"/>
        <c:axPos val="t"/>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Loans (US$ billions)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4587631"/>
        <c:crosses val="max"/>
        <c:crossBetween val="between"/>
      </c:valAx>
      <c:spPr>
        <a:noFill/>
        <a:ln w="25400">
          <a:noFill/>
        </a:ln>
        <a:effectLst/>
      </c:spPr>
    </c:plotArea>
    <c:legend>
      <c:legendPos val="b"/>
      <c:legendEntry>
        <c:idx val="0"/>
        <c:delete val="1"/>
      </c:legendEntry>
      <c:legendEntry>
        <c:idx val="1"/>
        <c:delete val="1"/>
      </c:legendEntry>
      <c:legendEntry>
        <c:idx val="4"/>
        <c:delete val="1"/>
      </c:legendEntry>
      <c:layout>
        <c:manualLayout>
          <c:xMode val="edge"/>
          <c:yMode val="edge"/>
          <c:x val="6.4738328622388028E-2"/>
          <c:y val="0.95484874609651882"/>
          <c:w val="0.93526167137761196"/>
          <c:h val="4.2789815506638317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034932259286216"/>
          <c:y val="7.7678430784479502E-2"/>
          <c:w val="0.82671114014040847"/>
          <c:h val="0.85357252906006431"/>
        </c:manualLayout>
      </c:layout>
      <c:barChart>
        <c:barDir val="bar"/>
        <c:grouping val="stacked"/>
        <c:varyColors val="0"/>
        <c:ser>
          <c:idx val="0"/>
          <c:order val="0"/>
          <c:tx>
            <c:strRef>
              <c:f>'[11]Figure 3.5'!$B$6</c:f>
              <c:strCache>
                <c:ptCount val="1"/>
                <c:pt idx="0">
                  <c:v>International Development Association</c:v>
                </c:pt>
              </c:strCache>
            </c:strRef>
          </c:tx>
          <c:spPr>
            <a:solidFill>
              <a:schemeClr val="accent1"/>
            </a:solidFill>
            <a:ln>
              <a:noFill/>
            </a:ln>
            <a:effectLst/>
          </c:spPr>
          <c:invertIfNegative val="0"/>
          <c:cat>
            <c:numRef>
              <c:f>'[11]Figure 3.5'!$E$5:$N$5</c:f>
              <c:numCache>
                <c:formatCode>General</c:formatCode>
                <c:ptCount val="10"/>
                <c:pt idx="0">
                  <c:v>2011</c:v>
                </c:pt>
                <c:pt idx="1">
                  <c:v>2012</c:v>
                </c:pt>
                <c:pt idx="2">
                  <c:v>2013</c:v>
                </c:pt>
                <c:pt idx="3">
                  <c:v>2014</c:v>
                </c:pt>
                <c:pt idx="4">
                  <c:v>2015</c:v>
                </c:pt>
                <c:pt idx="5">
                  <c:v>2016</c:v>
                </c:pt>
                <c:pt idx="6">
                  <c:v>2017</c:v>
                </c:pt>
                <c:pt idx="7">
                  <c:v>2018</c:v>
                </c:pt>
                <c:pt idx="8">
                  <c:v>2019</c:v>
                </c:pt>
                <c:pt idx="9">
                  <c:v>2020</c:v>
                </c:pt>
              </c:numCache>
            </c:numRef>
          </c:cat>
          <c:val>
            <c:numRef>
              <c:f>'[11]Figure 3.5'!$E$7:$N$7</c:f>
              <c:numCache>
                <c:formatCode>General</c:formatCode>
                <c:ptCount val="10"/>
                <c:pt idx="0">
                  <c:v>1.0456081310000003</c:v>
                </c:pt>
                <c:pt idx="1">
                  <c:v>0.86025905999999996</c:v>
                </c:pt>
                <c:pt idx="2">
                  <c:v>1.0842930430000002</c:v>
                </c:pt>
                <c:pt idx="3">
                  <c:v>1.000915803</c:v>
                </c:pt>
                <c:pt idx="4">
                  <c:v>0.84568443399999993</c:v>
                </c:pt>
                <c:pt idx="5">
                  <c:v>0.56157205199999993</c:v>
                </c:pt>
                <c:pt idx="6">
                  <c:v>1.2553715030000001</c:v>
                </c:pt>
                <c:pt idx="7">
                  <c:v>1.8321467029999998</c:v>
                </c:pt>
                <c:pt idx="8">
                  <c:v>2.3463540469999997</c:v>
                </c:pt>
                <c:pt idx="9">
                  <c:v>2.8390862699999997</c:v>
                </c:pt>
              </c:numCache>
            </c:numRef>
          </c:val>
          <c:extLst>
            <c:ext xmlns:c16="http://schemas.microsoft.com/office/drawing/2014/chart" uri="{C3380CC4-5D6E-409C-BE32-E72D297353CC}">
              <c16:uniqueId val="{00000000-AA6F-4FF3-85C9-5DA7E916C764}"/>
            </c:ext>
          </c:extLst>
        </c:ser>
        <c:ser>
          <c:idx val="2"/>
          <c:order val="1"/>
          <c:tx>
            <c:strRef>
              <c:f>'[11]Figure 3.5'!$B$8</c:f>
              <c:strCache>
                <c:ptCount val="1"/>
                <c:pt idx="0">
                  <c:v>Asian Development Bank</c:v>
                </c:pt>
              </c:strCache>
            </c:strRef>
          </c:tx>
          <c:spPr>
            <a:solidFill>
              <a:schemeClr val="accent2"/>
            </a:solidFill>
            <a:ln>
              <a:noFill/>
            </a:ln>
            <a:effectLst/>
          </c:spPr>
          <c:invertIfNegative val="0"/>
          <c:cat>
            <c:numRef>
              <c:f>'[11]Figure 3.5'!$E$5:$N$5</c:f>
              <c:numCache>
                <c:formatCode>General</c:formatCode>
                <c:ptCount val="10"/>
                <c:pt idx="0">
                  <c:v>2011</c:v>
                </c:pt>
                <c:pt idx="1">
                  <c:v>2012</c:v>
                </c:pt>
                <c:pt idx="2">
                  <c:v>2013</c:v>
                </c:pt>
                <c:pt idx="3">
                  <c:v>2014</c:v>
                </c:pt>
                <c:pt idx="4">
                  <c:v>2015</c:v>
                </c:pt>
                <c:pt idx="5">
                  <c:v>2016</c:v>
                </c:pt>
                <c:pt idx="6">
                  <c:v>2017</c:v>
                </c:pt>
                <c:pt idx="7">
                  <c:v>2018</c:v>
                </c:pt>
                <c:pt idx="8">
                  <c:v>2019</c:v>
                </c:pt>
                <c:pt idx="9">
                  <c:v>2020</c:v>
                </c:pt>
              </c:numCache>
            </c:numRef>
          </c:cat>
          <c:val>
            <c:numRef>
              <c:f>'[11]Figure 3.5'!$E$9:$N$9</c:f>
              <c:numCache>
                <c:formatCode>General</c:formatCode>
                <c:ptCount val="10"/>
                <c:pt idx="0">
                  <c:v>0.10457475300000001</c:v>
                </c:pt>
                <c:pt idx="1">
                  <c:v>0.19507202200000001</c:v>
                </c:pt>
                <c:pt idx="2">
                  <c:v>0.15095430900000001</c:v>
                </c:pt>
                <c:pt idx="3">
                  <c:v>0.10211566599999999</c:v>
                </c:pt>
                <c:pt idx="4">
                  <c:v>0.18106463900000003</c:v>
                </c:pt>
                <c:pt idx="5">
                  <c:v>0.20592464800000002</c:v>
                </c:pt>
                <c:pt idx="6">
                  <c:v>0.216195633</c:v>
                </c:pt>
                <c:pt idx="7">
                  <c:v>0.23026550600000001</c:v>
                </c:pt>
                <c:pt idx="8">
                  <c:v>0.24133763599999999</c:v>
                </c:pt>
                <c:pt idx="9">
                  <c:v>0.37841683700000001</c:v>
                </c:pt>
              </c:numCache>
            </c:numRef>
          </c:val>
          <c:extLst>
            <c:ext xmlns:c16="http://schemas.microsoft.com/office/drawing/2014/chart" uri="{C3380CC4-5D6E-409C-BE32-E72D297353CC}">
              <c16:uniqueId val="{00000001-AA6F-4FF3-85C9-5DA7E916C764}"/>
            </c:ext>
          </c:extLst>
        </c:ser>
        <c:ser>
          <c:idx val="4"/>
          <c:order val="2"/>
          <c:tx>
            <c:strRef>
              <c:f>'[11]Figure 3.5'!$B$10</c:f>
              <c:strCache>
                <c:ptCount val="1"/>
                <c:pt idx="0">
                  <c:v>African Development Fund</c:v>
                </c:pt>
              </c:strCache>
            </c:strRef>
          </c:tx>
          <c:spPr>
            <a:solidFill>
              <a:schemeClr val="accent6"/>
            </a:solidFill>
            <a:ln>
              <a:noFill/>
            </a:ln>
            <a:effectLst/>
          </c:spPr>
          <c:invertIfNegative val="0"/>
          <c:cat>
            <c:numRef>
              <c:f>'[11]Figure 3.5'!$E$5:$N$5</c:f>
              <c:numCache>
                <c:formatCode>General</c:formatCode>
                <c:ptCount val="10"/>
                <c:pt idx="0">
                  <c:v>2011</c:v>
                </c:pt>
                <c:pt idx="1">
                  <c:v>2012</c:v>
                </c:pt>
                <c:pt idx="2">
                  <c:v>2013</c:v>
                </c:pt>
                <c:pt idx="3">
                  <c:v>2014</c:v>
                </c:pt>
                <c:pt idx="4">
                  <c:v>2015</c:v>
                </c:pt>
                <c:pt idx="5">
                  <c:v>2016</c:v>
                </c:pt>
                <c:pt idx="6">
                  <c:v>2017</c:v>
                </c:pt>
                <c:pt idx="7">
                  <c:v>2018</c:v>
                </c:pt>
                <c:pt idx="8">
                  <c:v>2019</c:v>
                </c:pt>
                <c:pt idx="9">
                  <c:v>2020</c:v>
                </c:pt>
              </c:numCache>
            </c:numRef>
          </c:cat>
          <c:val>
            <c:numRef>
              <c:f>'[11]Figure 3.5'!$E$11:$N$11</c:f>
              <c:numCache>
                <c:formatCode>General</c:formatCode>
                <c:ptCount val="10"/>
                <c:pt idx="0">
                  <c:v>0.24507376099999997</c:v>
                </c:pt>
                <c:pt idx="1">
                  <c:v>0.12415248599999998</c:v>
                </c:pt>
                <c:pt idx="2">
                  <c:v>0.17871093399999999</c:v>
                </c:pt>
                <c:pt idx="3">
                  <c:v>0.17752516599999998</c:v>
                </c:pt>
                <c:pt idx="4">
                  <c:v>0.16433972900000002</c:v>
                </c:pt>
                <c:pt idx="5">
                  <c:v>0.17314187499999997</c:v>
                </c:pt>
                <c:pt idx="6">
                  <c:v>0.16203198400000005</c:v>
                </c:pt>
                <c:pt idx="7">
                  <c:v>0.21903647500000004</c:v>
                </c:pt>
                <c:pt idx="8">
                  <c:v>0.28110264000000001</c:v>
                </c:pt>
                <c:pt idx="9">
                  <c:v>0.61730226500000007</c:v>
                </c:pt>
              </c:numCache>
            </c:numRef>
          </c:val>
          <c:extLst>
            <c:ext xmlns:c16="http://schemas.microsoft.com/office/drawing/2014/chart" uri="{C3380CC4-5D6E-409C-BE32-E72D297353CC}">
              <c16:uniqueId val="{00000002-AA6F-4FF3-85C9-5DA7E916C764}"/>
            </c:ext>
          </c:extLst>
        </c:ser>
        <c:ser>
          <c:idx val="6"/>
          <c:order val="3"/>
          <c:tx>
            <c:strRef>
              <c:f>'[11]Figure 3.5'!$B$12</c:f>
              <c:strCache>
                <c:ptCount val="1"/>
                <c:pt idx="0">
                  <c:v>Other MDBs</c:v>
                </c:pt>
              </c:strCache>
            </c:strRef>
          </c:tx>
          <c:spPr>
            <a:solidFill>
              <a:schemeClr val="accent3"/>
            </a:solidFill>
            <a:ln>
              <a:noFill/>
            </a:ln>
            <a:effectLst/>
          </c:spPr>
          <c:invertIfNegative val="0"/>
          <c:cat>
            <c:numRef>
              <c:f>'[11]Figure 3.5'!$E$5:$N$5</c:f>
              <c:numCache>
                <c:formatCode>General</c:formatCode>
                <c:ptCount val="10"/>
                <c:pt idx="0">
                  <c:v>2011</c:v>
                </c:pt>
                <c:pt idx="1">
                  <c:v>2012</c:v>
                </c:pt>
                <c:pt idx="2">
                  <c:v>2013</c:v>
                </c:pt>
                <c:pt idx="3">
                  <c:v>2014</c:v>
                </c:pt>
                <c:pt idx="4">
                  <c:v>2015</c:v>
                </c:pt>
                <c:pt idx="5">
                  <c:v>2016</c:v>
                </c:pt>
                <c:pt idx="6">
                  <c:v>2017</c:v>
                </c:pt>
                <c:pt idx="7">
                  <c:v>2018</c:v>
                </c:pt>
                <c:pt idx="8">
                  <c:v>2019</c:v>
                </c:pt>
                <c:pt idx="9">
                  <c:v>2020</c:v>
                </c:pt>
              </c:numCache>
            </c:numRef>
          </c:cat>
          <c:val>
            <c:numRef>
              <c:f>'[11]Figure 3.5'!$E$13:$N$13</c:f>
              <c:numCache>
                <c:formatCode>General</c:formatCode>
                <c:ptCount val="10"/>
                <c:pt idx="0">
                  <c:v>0.27915417699999956</c:v>
                </c:pt>
                <c:pt idx="1">
                  <c:v>0.25615747000000022</c:v>
                </c:pt>
                <c:pt idx="2">
                  <c:v>0.31910228999999979</c:v>
                </c:pt>
                <c:pt idx="3">
                  <c:v>0.11929324399999977</c:v>
                </c:pt>
                <c:pt idx="4">
                  <c:v>0.11716852800000069</c:v>
                </c:pt>
                <c:pt idx="5">
                  <c:v>0.2602234560000003</c:v>
                </c:pt>
                <c:pt idx="6">
                  <c:v>0.22061137699999958</c:v>
                </c:pt>
                <c:pt idx="7">
                  <c:v>7.943108200000018E-2</c:v>
                </c:pt>
                <c:pt idx="8">
                  <c:v>0.23721952199999902</c:v>
                </c:pt>
                <c:pt idx="9">
                  <c:v>0.15578214699999926</c:v>
                </c:pt>
              </c:numCache>
            </c:numRef>
          </c:val>
          <c:extLst>
            <c:ext xmlns:c16="http://schemas.microsoft.com/office/drawing/2014/chart" uri="{C3380CC4-5D6E-409C-BE32-E72D297353CC}">
              <c16:uniqueId val="{00000003-AA6F-4FF3-85C9-5DA7E916C764}"/>
            </c:ext>
          </c:extLst>
        </c:ser>
        <c:ser>
          <c:idx val="1"/>
          <c:order val="4"/>
          <c:tx>
            <c:strRef>
              <c:f>'[11]Figure 3.5'!$D$15</c:f>
              <c:strCache>
                <c:ptCount val="1"/>
                <c:pt idx="0">
                  <c:v>Total Grants</c:v>
                </c:pt>
              </c:strCache>
            </c:strRef>
          </c:tx>
          <c:spPr>
            <a:no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'[11]Figure 3.5'!$E$15:$N$15</c:f>
              <c:numCache>
                <c:formatCode>General</c:formatCode>
                <c:ptCount val="10"/>
                <c:pt idx="0">
                  <c:v>1.6744108219999998</c:v>
                </c:pt>
                <c:pt idx="1">
                  <c:v>1.4356410380000002</c:v>
                </c:pt>
                <c:pt idx="2">
                  <c:v>1.733060576</c:v>
                </c:pt>
                <c:pt idx="3">
                  <c:v>1.3998498789999998</c:v>
                </c:pt>
                <c:pt idx="4">
                  <c:v>1.3082573300000007</c:v>
                </c:pt>
                <c:pt idx="5">
                  <c:v>1.2008620310000002</c:v>
                </c:pt>
                <c:pt idx="6">
                  <c:v>1.8542104969999997</c:v>
                </c:pt>
                <c:pt idx="7">
                  <c:v>2.360879766</c:v>
                </c:pt>
                <c:pt idx="8">
                  <c:v>3.1060138449999988</c:v>
                </c:pt>
                <c:pt idx="9">
                  <c:v>3.9905875189999991</c:v>
                </c:pt>
              </c:numCache>
            </c:numRef>
          </c:val>
          <c:extLst>
            <c:ext xmlns:c16="http://schemas.microsoft.com/office/drawing/2014/chart" uri="{C3380CC4-5D6E-409C-BE32-E72D297353CC}">
              <c16:uniqueId val="{00000004-AA6F-4FF3-85C9-5DA7E916C764}"/>
            </c:ext>
          </c:extLst>
        </c:ser>
        <c:dLbls>
          <c:showLegendKey val="0"/>
          <c:showVal val="0"/>
          <c:showCatName val="0"/>
          <c:showSerName val="0"/>
          <c:showPercent val="0"/>
          <c:showBubbleSize val="0"/>
        </c:dLbls>
        <c:gapWidth val="50"/>
        <c:overlap val="100"/>
        <c:axId val="1764587631"/>
        <c:axId val="1764593455"/>
      </c:barChart>
      <c:catAx>
        <c:axId val="1764587631"/>
        <c:scaling>
          <c:orientation val="minMax"/>
        </c:scaling>
        <c:delete val="0"/>
        <c:axPos val="r"/>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4593455"/>
        <c:crosses val="autoZero"/>
        <c:auto val="1"/>
        <c:lblAlgn val="ctr"/>
        <c:lblOffset val="100"/>
        <c:noMultiLvlLbl val="0"/>
      </c:catAx>
      <c:valAx>
        <c:axId val="1764593455"/>
        <c:scaling>
          <c:orientation val="maxMin"/>
          <c:max val="8"/>
          <c:min val="0"/>
        </c:scaling>
        <c:delete val="0"/>
        <c:axPos val="t"/>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Grants (US$ billions)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4587631"/>
        <c:crosses val="max"/>
        <c:crossBetween val="between"/>
        <c:majorUnit val="2"/>
      </c:valAx>
      <c:spPr>
        <a:noFill/>
        <a:ln>
          <a:noFill/>
        </a:ln>
        <a:effectLst/>
      </c:spPr>
    </c:plotArea>
    <c:legend>
      <c:legendPos val="b"/>
      <c:legendEntry>
        <c:idx val="2"/>
        <c:delete val="1"/>
      </c:legendEntry>
      <c:legendEntry>
        <c:idx val="3"/>
        <c:delete val="1"/>
      </c:legendEntry>
      <c:layout>
        <c:manualLayout>
          <c:xMode val="edge"/>
          <c:yMode val="edge"/>
          <c:x val="0"/>
          <c:y val="0.94982913622283704"/>
          <c:w val="1"/>
          <c:h val="5.01708637771629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cat>
            <c:numRef>
              <c:f>'[12]Figure 4.3 '!$B$11:$F$11</c:f>
              <c:numCache>
                <c:formatCode>General</c:formatCode>
                <c:ptCount val="5"/>
                <c:pt idx="0">
                  <c:v>2017</c:v>
                </c:pt>
                <c:pt idx="1">
                  <c:v>2018</c:v>
                </c:pt>
                <c:pt idx="2">
                  <c:v>2019</c:v>
                </c:pt>
                <c:pt idx="3">
                  <c:v>2020</c:v>
                </c:pt>
                <c:pt idx="4">
                  <c:v>2021</c:v>
                </c:pt>
              </c:numCache>
            </c:numRef>
          </c:cat>
          <c:val>
            <c:numRef>
              <c:f>'[12]Figure 4.3 '!$B$16:$F$16</c:f>
              <c:numCache>
                <c:formatCode>General</c:formatCode>
                <c:ptCount val="5"/>
                <c:pt idx="0">
                  <c:v>2.8255544641933382E-2</c:v>
                </c:pt>
                <c:pt idx="1">
                  <c:v>3.2676776806811317E-2</c:v>
                </c:pt>
                <c:pt idx="2">
                  <c:v>1.8254402133004301E-2</c:v>
                </c:pt>
                <c:pt idx="3">
                  <c:v>3.0213421140029846E-2</c:v>
                </c:pt>
                <c:pt idx="4">
                  <c:v>1.2050090585037115E-2</c:v>
                </c:pt>
              </c:numCache>
            </c:numRef>
          </c:val>
          <c:smooth val="0"/>
          <c:extLst>
            <c:ext xmlns:c16="http://schemas.microsoft.com/office/drawing/2014/chart" uri="{C3380CC4-5D6E-409C-BE32-E72D297353CC}">
              <c16:uniqueId val="{00000000-14BA-407A-A0FB-6488B4630B1C}"/>
            </c:ext>
          </c:extLst>
        </c:ser>
        <c:dLbls>
          <c:showLegendKey val="0"/>
          <c:showVal val="0"/>
          <c:showCatName val="0"/>
          <c:showSerName val="0"/>
          <c:showPercent val="0"/>
          <c:showBubbleSize val="0"/>
        </c:dLbls>
        <c:smooth val="0"/>
        <c:axId val="1660094304"/>
        <c:axId val="1660098048"/>
      </c:lineChart>
      <c:catAx>
        <c:axId val="1660094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0098048"/>
        <c:crosses val="autoZero"/>
        <c:auto val="1"/>
        <c:lblAlgn val="ctr"/>
        <c:lblOffset val="100"/>
        <c:noMultiLvlLbl val="0"/>
      </c:catAx>
      <c:valAx>
        <c:axId val="166009804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0094304"/>
        <c:crosses val="autoZero"/>
        <c:crossBetween val="between"/>
        <c:majorUnit val="1.0000000000000002E-2"/>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png"/></Relationships>
</file>

<file path=xl/drawings/_rels/drawing12.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png"/></Relationships>
</file>

<file path=xl/drawings/_rels/drawing13.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png"/></Relationships>
</file>

<file path=xl/drawings/_rels/drawing14.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image" Target="../media/image16.png"/></Relationships>
</file>

<file path=xl/drawings/_rels/drawing16.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png"/></Relationships>
</file>

<file path=xl/drawings/_rels/drawing17.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png"/></Relationships>
</file>

<file path=xl/drawings/_rels/drawing18.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png"/></Relationships>
</file>

<file path=xl/drawings/_rels/drawing19.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1.png"/></Relationships>
</file>

<file path=xl/drawings/_rels/drawing21.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1.png"/></Relationships>
</file>

<file path=xl/drawings/_rels/drawing22.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1.png"/></Relationships>
</file>

<file path=xl/drawings/_rels/drawing2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1.png"/><Relationship Id="rId1" Type="http://schemas.openxmlformats.org/officeDocument/2006/relationships/chart" Target="../charts/chart3.xml"/></Relationships>
</file>

<file path=xl/drawings/_rels/drawing24.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1.png"/></Relationships>
</file>

<file path=xl/drawings/_rels/drawing25.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1.png"/></Relationships>
</file>

<file path=xl/drawings/_rels/drawing26.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1.png"/></Relationships>
</file>

<file path=xl/drawings/_rels/drawing27.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1.png"/></Relationships>
</file>

<file path=xl/drawings/_rels/drawing28.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1</xdr:row>
      <xdr:rowOff>156882</xdr:rowOff>
    </xdr:to>
    <xdr:pic>
      <xdr:nvPicPr>
        <xdr:cNvPr id="2" name="Picture 1">
          <a:extLst>
            <a:ext uri="{FF2B5EF4-FFF2-40B4-BE49-F238E27FC236}">
              <a16:creationId xmlns:a16="http://schemas.microsoft.com/office/drawing/2014/main" id="{81789BBC-2157-B34D-2A6C-50A804256CB1}"/>
            </a:ext>
          </a:extLst>
        </xdr:cNvPr>
        <xdr:cNvPicPr>
          <a:picLocks noChangeAspect="1"/>
        </xdr:cNvPicPr>
      </xdr:nvPicPr>
      <xdr:blipFill>
        <a:blip xmlns:r="http://schemas.openxmlformats.org/officeDocument/2006/relationships" r:embed="rId1"/>
        <a:stretch>
          <a:fillRect/>
        </a:stretch>
      </xdr:blipFill>
      <xdr:spPr>
        <a:xfrm>
          <a:off x="0" y="0"/>
          <a:ext cx="1774425" cy="336176"/>
        </a:xfrm>
        <a:prstGeom prst="rect">
          <a:avLst/>
        </a:prstGeom>
      </xdr:spPr>
    </xdr:pic>
    <xdr:clientData/>
  </xdr:twoCellAnchor>
  <xdr:twoCellAnchor editAs="oneCell">
    <xdr:from>
      <xdr:col>19</xdr:col>
      <xdr:colOff>0</xdr:colOff>
      <xdr:row>13</xdr:row>
      <xdr:rowOff>0</xdr:rowOff>
    </xdr:from>
    <xdr:to>
      <xdr:col>33</xdr:col>
      <xdr:colOff>547744</xdr:colOff>
      <xdr:row>53</xdr:row>
      <xdr:rowOff>109795</xdr:rowOff>
    </xdr:to>
    <xdr:pic>
      <xdr:nvPicPr>
        <xdr:cNvPr id="5" name="Picture 4">
          <a:extLst>
            <a:ext uri="{FF2B5EF4-FFF2-40B4-BE49-F238E27FC236}">
              <a16:creationId xmlns:a16="http://schemas.microsoft.com/office/drawing/2014/main" id="{86156849-8398-DB73-2130-1C7ACED9FE55}"/>
            </a:ext>
          </a:extLst>
        </xdr:cNvPr>
        <xdr:cNvPicPr>
          <a:picLocks noChangeAspect="1"/>
        </xdr:cNvPicPr>
      </xdr:nvPicPr>
      <xdr:blipFill>
        <a:blip xmlns:r="http://schemas.openxmlformats.org/officeDocument/2006/relationships" r:embed="rId2"/>
        <a:stretch>
          <a:fillRect/>
        </a:stretch>
      </xdr:blipFill>
      <xdr:spPr>
        <a:xfrm>
          <a:off x="29710529" y="3257176"/>
          <a:ext cx="13733333" cy="764761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2" name="Picture 1">
          <a:extLst>
            <a:ext uri="{FF2B5EF4-FFF2-40B4-BE49-F238E27FC236}">
              <a16:creationId xmlns:a16="http://schemas.microsoft.com/office/drawing/2014/main" id="{3F995798-8514-4D30-A5DF-FE3F4D506AD0}"/>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1</xdr:col>
      <xdr:colOff>0</xdr:colOff>
      <xdr:row>9</xdr:row>
      <xdr:rowOff>0</xdr:rowOff>
    </xdr:from>
    <xdr:to>
      <xdr:col>10</xdr:col>
      <xdr:colOff>381000</xdr:colOff>
      <xdr:row>26</xdr:row>
      <xdr:rowOff>77470</xdr:rowOff>
    </xdr:to>
    <xdr:pic>
      <xdr:nvPicPr>
        <xdr:cNvPr id="3" name="Picture 2" descr="Timeline&#10;&#10;Description automatically generated">
          <a:extLst>
            <a:ext uri="{FF2B5EF4-FFF2-40B4-BE49-F238E27FC236}">
              <a16:creationId xmlns:a16="http://schemas.microsoft.com/office/drawing/2014/main" id="{91A76FAC-408A-0A67-4F22-CA6C6075FB8C}"/>
            </a:ext>
          </a:extLst>
        </xdr:cNvPr>
        <xdr:cNvPicPr>
          <a:picLocks noChangeAspect="1"/>
        </xdr:cNvPicPr>
      </xdr:nvPicPr>
      <xdr:blipFill>
        <a:blip xmlns:r="http://schemas.openxmlformats.org/officeDocument/2006/relationships" r:embed="rId2"/>
        <a:stretch>
          <a:fillRect/>
        </a:stretch>
      </xdr:blipFill>
      <xdr:spPr>
        <a:xfrm>
          <a:off x="2787650" y="1854200"/>
          <a:ext cx="6324600" cy="310007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4" name="Picture 3">
          <a:extLst>
            <a:ext uri="{FF2B5EF4-FFF2-40B4-BE49-F238E27FC236}">
              <a16:creationId xmlns:a16="http://schemas.microsoft.com/office/drawing/2014/main" id="{5B33A311-88A1-41BF-B96E-A67CE4C30EC9}"/>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5</xdr:col>
      <xdr:colOff>3</xdr:colOff>
      <xdr:row>10</xdr:row>
      <xdr:rowOff>0</xdr:rowOff>
    </xdr:from>
    <xdr:to>
      <xdr:col>19</xdr:col>
      <xdr:colOff>102429</xdr:colOff>
      <xdr:row>59</xdr:row>
      <xdr:rowOff>114300</xdr:rowOff>
    </xdr:to>
    <xdr:pic>
      <xdr:nvPicPr>
        <xdr:cNvPr id="5" name="Picture 4">
          <a:extLst>
            <a:ext uri="{FF2B5EF4-FFF2-40B4-BE49-F238E27FC236}">
              <a16:creationId xmlns:a16="http://schemas.microsoft.com/office/drawing/2014/main" id="{F2E58D68-835C-B83B-B2F2-951A79BD0105}"/>
            </a:ext>
          </a:extLst>
        </xdr:cNvPr>
        <xdr:cNvPicPr>
          <a:picLocks noChangeAspect="1"/>
        </xdr:cNvPicPr>
      </xdr:nvPicPr>
      <xdr:blipFill>
        <a:blip xmlns:r="http://schemas.openxmlformats.org/officeDocument/2006/relationships" r:embed="rId2"/>
        <a:stretch>
          <a:fillRect/>
        </a:stretch>
      </xdr:blipFill>
      <xdr:spPr>
        <a:xfrm>
          <a:off x="6794503" y="2381250"/>
          <a:ext cx="8636826" cy="88455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6" name="Picture 5">
          <a:extLst>
            <a:ext uri="{FF2B5EF4-FFF2-40B4-BE49-F238E27FC236}">
              <a16:creationId xmlns:a16="http://schemas.microsoft.com/office/drawing/2014/main" id="{0CFC97F0-D273-449D-AC74-5A5F0E069643}"/>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6</xdr:col>
      <xdr:colOff>1</xdr:colOff>
      <xdr:row>11</xdr:row>
      <xdr:rowOff>1</xdr:rowOff>
    </xdr:from>
    <xdr:to>
      <xdr:col>22</xdr:col>
      <xdr:colOff>280151</xdr:colOff>
      <xdr:row>70</xdr:row>
      <xdr:rowOff>88900</xdr:rowOff>
    </xdr:to>
    <xdr:pic>
      <xdr:nvPicPr>
        <xdr:cNvPr id="7" name="Picture 6">
          <a:extLst>
            <a:ext uri="{FF2B5EF4-FFF2-40B4-BE49-F238E27FC236}">
              <a16:creationId xmlns:a16="http://schemas.microsoft.com/office/drawing/2014/main" id="{08A9C769-D592-634E-AACA-24A68AB130CD}"/>
            </a:ext>
          </a:extLst>
        </xdr:cNvPr>
        <xdr:cNvPicPr>
          <a:picLocks noChangeAspect="1"/>
        </xdr:cNvPicPr>
      </xdr:nvPicPr>
      <xdr:blipFill>
        <a:blip xmlns:r="http://schemas.openxmlformats.org/officeDocument/2006/relationships" r:embed="rId2"/>
        <a:stretch>
          <a:fillRect/>
        </a:stretch>
      </xdr:blipFill>
      <xdr:spPr>
        <a:xfrm>
          <a:off x="7086601" y="2178051"/>
          <a:ext cx="10033750" cy="1059814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4" name="Picture 3">
          <a:extLst>
            <a:ext uri="{FF2B5EF4-FFF2-40B4-BE49-F238E27FC236}">
              <a16:creationId xmlns:a16="http://schemas.microsoft.com/office/drawing/2014/main" id="{65EAA2BC-7572-410E-BA42-179206205E7A}"/>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1</xdr:col>
      <xdr:colOff>2</xdr:colOff>
      <xdr:row>24</xdr:row>
      <xdr:rowOff>1</xdr:rowOff>
    </xdr:from>
    <xdr:to>
      <xdr:col>10</xdr:col>
      <xdr:colOff>529292</xdr:colOff>
      <xdr:row>73</xdr:row>
      <xdr:rowOff>171450</xdr:rowOff>
    </xdr:to>
    <xdr:pic>
      <xdr:nvPicPr>
        <xdr:cNvPr id="5" name="Picture 4">
          <a:extLst>
            <a:ext uri="{FF2B5EF4-FFF2-40B4-BE49-F238E27FC236}">
              <a16:creationId xmlns:a16="http://schemas.microsoft.com/office/drawing/2014/main" id="{7EE3F5EA-140A-038B-B707-065350A103FA}"/>
            </a:ext>
          </a:extLst>
        </xdr:cNvPr>
        <xdr:cNvPicPr>
          <a:picLocks noChangeAspect="1"/>
        </xdr:cNvPicPr>
      </xdr:nvPicPr>
      <xdr:blipFill>
        <a:blip xmlns:r="http://schemas.openxmlformats.org/officeDocument/2006/relationships" r:embed="rId2"/>
        <a:stretch>
          <a:fillRect/>
        </a:stretch>
      </xdr:blipFill>
      <xdr:spPr>
        <a:xfrm>
          <a:off x="2273302" y="4508501"/>
          <a:ext cx="13064190" cy="888364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3" name="Picture 2">
          <a:extLst>
            <a:ext uri="{FF2B5EF4-FFF2-40B4-BE49-F238E27FC236}">
              <a16:creationId xmlns:a16="http://schemas.microsoft.com/office/drawing/2014/main" id="{397DD5D3-C961-4157-9F75-20340A62A50D}"/>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9</xdr:col>
      <xdr:colOff>1</xdr:colOff>
      <xdr:row>10</xdr:row>
      <xdr:rowOff>0</xdr:rowOff>
    </xdr:from>
    <xdr:to>
      <xdr:col>23</xdr:col>
      <xdr:colOff>449224</xdr:colOff>
      <xdr:row>29</xdr:row>
      <xdr:rowOff>95250</xdr:rowOff>
    </xdr:to>
    <xdr:pic>
      <xdr:nvPicPr>
        <xdr:cNvPr id="4" name="Picture 3">
          <a:extLst>
            <a:ext uri="{FF2B5EF4-FFF2-40B4-BE49-F238E27FC236}">
              <a16:creationId xmlns:a16="http://schemas.microsoft.com/office/drawing/2014/main" id="{54A4159B-7B02-2296-068E-4B0F4AD03021}"/>
            </a:ext>
          </a:extLst>
        </xdr:cNvPr>
        <xdr:cNvPicPr>
          <a:picLocks noChangeAspect="1"/>
        </xdr:cNvPicPr>
      </xdr:nvPicPr>
      <xdr:blipFill>
        <a:blip xmlns:r="http://schemas.openxmlformats.org/officeDocument/2006/relationships" r:embed="rId2"/>
        <a:stretch>
          <a:fillRect/>
        </a:stretch>
      </xdr:blipFill>
      <xdr:spPr>
        <a:xfrm>
          <a:off x="10090151" y="1993900"/>
          <a:ext cx="9605923" cy="348615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571500</xdr:colOff>
      <xdr:row>21</xdr:row>
      <xdr:rowOff>152400</xdr:rowOff>
    </xdr:from>
    <xdr:to>
      <xdr:col>4</xdr:col>
      <xdr:colOff>514350</xdr:colOff>
      <xdr:row>49</xdr:row>
      <xdr:rowOff>104775</xdr:rowOff>
    </xdr:to>
    <xdr:grpSp>
      <xdr:nvGrpSpPr>
        <xdr:cNvPr id="2" name="Group 1">
          <a:extLst>
            <a:ext uri="{FF2B5EF4-FFF2-40B4-BE49-F238E27FC236}">
              <a16:creationId xmlns:a16="http://schemas.microsoft.com/office/drawing/2014/main" id="{B045758C-9EF7-4B56-80D7-5961233C19E8}"/>
            </a:ext>
          </a:extLst>
        </xdr:cNvPr>
        <xdr:cNvGrpSpPr/>
      </xdr:nvGrpSpPr>
      <xdr:grpSpPr>
        <a:xfrm>
          <a:off x="571500" y="4095750"/>
          <a:ext cx="8064500" cy="4930775"/>
          <a:chOff x="12430125" y="485775"/>
          <a:chExt cx="6844855" cy="6081714"/>
        </a:xfrm>
      </xdr:grpSpPr>
      <xdr:graphicFrame macro="">
        <xdr:nvGraphicFramePr>
          <xdr:cNvPr id="3" name="Chart 2">
            <a:extLst>
              <a:ext uri="{FF2B5EF4-FFF2-40B4-BE49-F238E27FC236}">
                <a16:creationId xmlns:a16="http://schemas.microsoft.com/office/drawing/2014/main" id="{EAF69B5A-F0DC-EC64-12FE-724905E6E437}"/>
              </a:ext>
            </a:extLst>
          </xdr:cNvPr>
          <xdr:cNvGraphicFramePr>
            <a:graphicFrameLocks/>
          </xdr:cNvGraphicFramePr>
        </xdr:nvGraphicFramePr>
        <xdr:xfrm>
          <a:off x="15660241" y="496734"/>
          <a:ext cx="3614739" cy="5972132"/>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4" name="Chart 3">
            <a:extLst>
              <a:ext uri="{FF2B5EF4-FFF2-40B4-BE49-F238E27FC236}">
                <a16:creationId xmlns:a16="http://schemas.microsoft.com/office/drawing/2014/main" id="{33315739-E942-5F29-4DD2-6DD2EFD6E2C9}"/>
              </a:ext>
            </a:extLst>
          </xdr:cNvPr>
          <xdr:cNvGraphicFramePr>
            <a:graphicFrameLocks/>
          </xdr:cNvGraphicFramePr>
        </xdr:nvGraphicFramePr>
        <xdr:xfrm>
          <a:off x="12430125" y="485775"/>
          <a:ext cx="3614739" cy="6081714"/>
        </xdr:xfrm>
        <a:graphic>
          <a:graphicData uri="http://schemas.openxmlformats.org/drawingml/2006/chart">
            <c:chart xmlns:c="http://schemas.openxmlformats.org/drawingml/2006/chart" xmlns:r="http://schemas.openxmlformats.org/officeDocument/2006/relationships" r:id="rId2"/>
          </a:graphicData>
        </a:graphic>
      </xdr:graphicFrame>
    </xdr:grpSp>
    <xdr:clientData/>
  </xdr:twoCellAnchor>
  <xdr:twoCellAnchor editAs="oneCell">
    <xdr:from>
      <xdr:col>0</xdr:col>
      <xdr:colOff>0</xdr:colOff>
      <xdr:row>0</xdr:row>
      <xdr:rowOff>0</xdr:rowOff>
    </xdr:from>
    <xdr:to>
      <xdr:col>0</xdr:col>
      <xdr:colOff>1774425</xdr:colOff>
      <xdr:row>0</xdr:row>
      <xdr:rowOff>334682</xdr:rowOff>
    </xdr:to>
    <xdr:pic>
      <xdr:nvPicPr>
        <xdr:cNvPr id="5" name="Picture 4">
          <a:extLst>
            <a:ext uri="{FF2B5EF4-FFF2-40B4-BE49-F238E27FC236}">
              <a16:creationId xmlns:a16="http://schemas.microsoft.com/office/drawing/2014/main" id="{BD2101C3-11A4-47CF-9836-8920CF2B0FD9}"/>
            </a:ext>
          </a:extLst>
        </xdr:cNvPr>
        <xdr:cNvPicPr>
          <a:picLocks noChangeAspect="1"/>
        </xdr:cNvPicPr>
      </xdr:nvPicPr>
      <xdr:blipFill>
        <a:blip xmlns:r="http://schemas.openxmlformats.org/officeDocument/2006/relationships" r:embed="rId3"/>
        <a:stretch>
          <a:fillRect/>
        </a:stretch>
      </xdr:blipFill>
      <xdr:spPr>
        <a:xfrm>
          <a:off x="0" y="0"/>
          <a:ext cx="1774425" cy="334682"/>
        </a:xfrm>
        <a:prstGeom prst="rect">
          <a:avLst/>
        </a:prstGeom>
      </xdr:spPr>
    </xdr:pic>
    <xdr:clientData/>
  </xdr:twoCellAnchor>
  <xdr:twoCellAnchor editAs="oneCell">
    <xdr:from>
      <xdr:col>15</xdr:col>
      <xdr:colOff>1</xdr:colOff>
      <xdr:row>9</xdr:row>
      <xdr:rowOff>0</xdr:rowOff>
    </xdr:from>
    <xdr:to>
      <xdr:col>28</xdr:col>
      <xdr:colOff>428306</xdr:colOff>
      <xdr:row>43</xdr:row>
      <xdr:rowOff>69850</xdr:rowOff>
    </xdr:to>
    <xdr:pic>
      <xdr:nvPicPr>
        <xdr:cNvPr id="6" name="Picture 5">
          <a:extLst>
            <a:ext uri="{FF2B5EF4-FFF2-40B4-BE49-F238E27FC236}">
              <a16:creationId xmlns:a16="http://schemas.microsoft.com/office/drawing/2014/main" id="{6CB8F205-C817-3777-4A88-D52B3B2FF390}"/>
            </a:ext>
          </a:extLst>
        </xdr:cNvPr>
        <xdr:cNvPicPr>
          <a:picLocks noChangeAspect="1"/>
        </xdr:cNvPicPr>
      </xdr:nvPicPr>
      <xdr:blipFill>
        <a:blip xmlns:r="http://schemas.openxmlformats.org/officeDocument/2006/relationships" r:embed="rId4"/>
        <a:stretch>
          <a:fillRect/>
        </a:stretch>
      </xdr:blipFill>
      <xdr:spPr>
        <a:xfrm>
          <a:off x="16135351" y="1784350"/>
          <a:ext cx="9013505" cy="614045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4" name="Picture 3">
          <a:extLst>
            <a:ext uri="{FF2B5EF4-FFF2-40B4-BE49-F238E27FC236}">
              <a16:creationId xmlns:a16="http://schemas.microsoft.com/office/drawing/2014/main" id="{1A4A2850-3822-400E-82CC-AC5ACA49918E}"/>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4</xdr:col>
      <xdr:colOff>1</xdr:colOff>
      <xdr:row>11</xdr:row>
      <xdr:rowOff>2</xdr:rowOff>
    </xdr:from>
    <xdr:to>
      <xdr:col>16</xdr:col>
      <xdr:colOff>69850</xdr:colOff>
      <xdr:row>28</xdr:row>
      <xdr:rowOff>93050</xdr:rowOff>
    </xdr:to>
    <xdr:pic>
      <xdr:nvPicPr>
        <xdr:cNvPr id="5" name="Picture 4">
          <a:extLst>
            <a:ext uri="{FF2B5EF4-FFF2-40B4-BE49-F238E27FC236}">
              <a16:creationId xmlns:a16="http://schemas.microsoft.com/office/drawing/2014/main" id="{61B67737-B788-5CF6-9CEF-8C6114A69DD0}"/>
            </a:ext>
          </a:extLst>
        </xdr:cNvPr>
        <xdr:cNvPicPr>
          <a:picLocks noChangeAspect="1"/>
        </xdr:cNvPicPr>
      </xdr:nvPicPr>
      <xdr:blipFill>
        <a:blip xmlns:r="http://schemas.openxmlformats.org/officeDocument/2006/relationships" r:embed="rId2"/>
        <a:stretch>
          <a:fillRect/>
        </a:stretch>
      </xdr:blipFill>
      <xdr:spPr>
        <a:xfrm>
          <a:off x="8521701" y="2247902"/>
          <a:ext cx="9042399" cy="3134698"/>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4" name="Picture 3">
          <a:extLst>
            <a:ext uri="{FF2B5EF4-FFF2-40B4-BE49-F238E27FC236}">
              <a16:creationId xmlns:a16="http://schemas.microsoft.com/office/drawing/2014/main" id="{4CCD46A4-9A5C-465B-B664-FAF175FEFD8E}"/>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4</xdr:col>
      <xdr:colOff>1</xdr:colOff>
      <xdr:row>11</xdr:row>
      <xdr:rowOff>2</xdr:rowOff>
    </xdr:from>
    <xdr:to>
      <xdr:col>16</xdr:col>
      <xdr:colOff>552446</xdr:colOff>
      <xdr:row>29</xdr:row>
      <xdr:rowOff>82550</xdr:rowOff>
    </xdr:to>
    <xdr:pic>
      <xdr:nvPicPr>
        <xdr:cNvPr id="5" name="Picture 4">
          <a:extLst>
            <a:ext uri="{FF2B5EF4-FFF2-40B4-BE49-F238E27FC236}">
              <a16:creationId xmlns:a16="http://schemas.microsoft.com/office/drawing/2014/main" id="{1DA483EB-5194-6711-F693-034E9DF9EEE8}"/>
            </a:ext>
          </a:extLst>
        </xdr:cNvPr>
        <xdr:cNvPicPr>
          <a:picLocks noChangeAspect="1"/>
        </xdr:cNvPicPr>
      </xdr:nvPicPr>
      <xdr:blipFill>
        <a:blip xmlns:r="http://schemas.openxmlformats.org/officeDocument/2006/relationships" r:embed="rId2"/>
        <a:stretch>
          <a:fillRect/>
        </a:stretch>
      </xdr:blipFill>
      <xdr:spPr>
        <a:xfrm>
          <a:off x="8521701" y="2197102"/>
          <a:ext cx="9524995" cy="330199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4" name="Picture 3">
          <a:extLst>
            <a:ext uri="{FF2B5EF4-FFF2-40B4-BE49-F238E27FC236}">
              <a16:creationId xmlns:a16="http://schemas.microsoft.com/office/drawing/2014/main" id="{9D3BA7DA-2B0A-4013-B3F5-016756C2E61A}"/>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6</xdr:col>
      <xdr:colOff>1</xdr:colOff>
      <xdr:row>11</xdr:row>
      <xdr:rowOff>1</xdr:rowOff>
    </xdr:from>
    <xdr:to>
      <xdr:col>21</xdr:col>
      <xdr:colOff>596900</xdr:colOff>
      <xdr:row>26</xdr:row>
      <xdr:rowOff>170096</xdr:rowOff>
    </xdr:to>
    <xdr:pic>
      <xdr:nvPicPr>
        <xdr:cNvPr id="5" name="Picture 4">
          <a:extLst>
            <a:ext uri="{FF2B5EF4-FFF2-40B4-BE49-F238E27FC236}">
              <a16:creationId xmlns:a16="http://schemas.microsoft.com/office/drawing/2014/main" id="{E47CE1E1-7507-2922-0FAD-CB02FB44330E}"/>
            </a:ext>
          </a:extLst>
        </xdr:cNvPr>
        <xdr:cNvPicPr>
          <a:picLocks noChangeAspect="1"/>
        </xdr:cNvPicPr>
      </xdr:nvPicPr>
      <xdr:blipFill>
        <a:blip xmlns:r="http://schemas.openxmlformats.org/officeDocument/2006/relationships" r:embed="rId2"/>
        <a:stretch>
          <a:fillRect/>
        </a:stretch>
      </xdr:blipFill>
      <xdr:spPr>
        <a:xfrm>
          <a:off x="7702551" y="2571751"/>
          <a:ext cx="9740899" cy="3376845"/>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4" name="Picture 3">
          <a:extLst>
            <a:ext uri="{FF2B5EF4-FFF2-40B4-BE49-F238E27FC236}">
              <a16:creationId xmlns:a16="http://schemas.microsoft.com/office/drawing/2014/main" id="{63B7EF2A-9D3C-4CA0-83BE-93718F45E3C8}"/>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5</xdr:col>
      <xdr:colOff>1</xdr:colOff>
      <xdr:row>12</xdr:row>
      <xdr:rowOff>1</xdr:rowOff>
    </xdr:from>
    <xdr:to>
      <xdr:col>20</xdr:col>
      <xdr:colOff>368300</xdr:colOff>
      <xdr:row>30</xdr:row>
      <xdr:rowOff>90848</xdr:rowOff>
    </xdr:to>
    <xdr:pic>
      <xdr:nvPicPr>
        <xdr:cNvPr id="5" name="Picture 4">
          <a:extLst>
            <a:ext uri="{FF2B5EF4-FFF2-40B4-BE49-F238E27FC236}">
              <a16:creationId xmlns:a16="http://schemas.microsoft.com/office/drawing/2014/main" id="{BB6D671E-5C64-49EF-63DE-46C28449A5E2}"/>
            </a:ext>
          </a:extLst>
        </xdr:cNvPr>
        <xdr:cNvPicPr>
          <a:picLocks noChangeAspect="1"/>
        </xdr:cNvPicPr>
      </xdr:nvPicPr>
      <xdr:blipFill>
        <a:blip xmlns:r="http://schemas.openxmlformats.org/officeDocument/2006/relationships" r:embed="rId2"/>
        <a:stretch>
          <a:fillRect/>
        </a:stretch>
      </xdr:blipFill>
      <xdr:spPr>
        <a:xfrm>
          <a:off x="12782551" y="2749551"/>
          <a:ext cx="9512299" cy="329759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25400</xdr:colOff>
      <xdr:row>0</xdr:row>
      <xdr:rowOff>25400</xdr:rowOff>
    </xdr:from>
    <xdr:to>
      <xdr:col>0</xdr:col>
      <xdr:colOff>1799825</xdr:colOff>
      <xdr:row>2</xdr:row>
      <xdr:rowOff>4482</xdr:rowOff>
    </xdr:to>
    <xdr:pic>
      <xdr:nvPicPr>
        <xdr:cNvPr id="3" name="Picture 2">
          <a:extLst>
            <a:ext uri="{FF2B5EF4-FFF2-40B4-BE49-F238E27FC236}">
              <a16:creationId xmlns:a16="http://schemas.microsoft.com/office/drawing/2014/main" id="{A6F4A375-81AA-4149-BFF5-A5F6F1B057B8}"/>
            </a:ext>
          </a:extLst>
        </xdr:cNvPr>
        <xdr:cNvPicPr>
          <a:picLocks noChangeAspect="1"/>
        </xdr:cNvPicPr>
      </xdr:nvPicPr>
      <xdr:blipFill>
        <a:blip xmlns:r="http://schemas.openxmlformats.org/officeDocument/2006/relationships" r:embed="rId1"/>
        <a:stretch>
          <a:fillRect/>
        </a:stretch>
      </xdr:blipFill>
      <xdr:spPr>
        <a:xfrm>
          <a:off x="25400" y="25400"/>
          <a:ext cx="1774425" cy="334682"/>
        </a:xfrm>
        <a:prstGeom prst="rect">
          <a:avLst/>
        </a:prstGeom>
      </xdr:spPr>
    </xdr:pic>
    <xdr:clientData/>
  </xdr:twoCellAnchor>
  <xdr:twoCellAnchor editAs="oneCell">
    <xdr:from>
      <xdr:col>6</xdr:col>
      <xdr:colOff>1</xdr:colOff>
      <xdr:row>10</xdr:row>
      <xdr:rowOff>1</xdr:rowOff>
    </xdr:from>
    <xdr:to>
      <xdr:col>19</xdr:col>
      <xdr:colOff>368300</xdr:colOff>
      <xdr:row>35</xdr:row>
      <xdr:rowOff>45165</xdr:rowOff>
    </xdr:to>
    <xdr:pic>
      <xdr:nvPicPr>
        <xdr:cNvPr id="4" name="Picture 3">
          <a:extLst>
            <a:ext uri="{FF2B5EF4-FFF2-40B4-BE49-F238E27FC236}">
              <a16:creationId xmlns:a16="http://schemas.microsoft.com/office/drawing/2014/main" id="{50DD2EDE-B405-65FC-059F-04E533A3FA79}"/>
            </a:ext>
          </a:extLst>
        </xdr:cNvPr>
        <xdr:cNvPicPr>
          <a:picLocks noChangeAspect="1"/>
        </xdr:cNvPicPr>
      </xdr:nvPicPr>
      <xdr:blipFill>
        <a:blip xmlns:r="http://schemas.openxmlformats.org/officeDocument/2006/relationships" r:embed="rId2"/>
        <a:stretch>
          <a:fillRect/>
        </a:stretch>
      </xdr:blipFill>
      <xdr:spPr>
        <a:xfrm>
          <a:off x="11785601" y="1841501"/>
          <a:ext cx="8953499" cy="4502864"/>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3" name="Picture 2">
          <a:extLst>
            <a:ext uri="{FF2B5EF4-FFF2-40B4-BE49-F238E27FC236}">
              <a16:creationId xmlns:a16="http://schemas.microsoft.com/office/drawing/2014/main" id="{D340BF06-2125-4573-8B17-63AAB82D0D65}"/>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6</xdr:col>
      <xdr:colOff>2</xdr:colOff>
      <xdr:row>10</xdr:row>
      <xdr:rowOff>0</xdr:rowOff>
    </xdr:from>
    <xdr:to>
      <xdr:col>21</xdr:col>
      <xdr:colOff>120688</xdr:colOff>
      <xdr:row>77</xdr:row>
      <xdr:rowOff>146050</xdr:rowOff>
    </xdr:to>
    <xdr:pic>
      <xdr:nvPicPr>
        <xdr:cNvPr id="4" name="Picture 3">
          <a:extLst>
            <a:ext uri="{FF2B5EF4-FFF2-40B4-BE49-F238E27FC236}">
              <a16:creationId xmlns:a16="http://schemas.microsoft.com/office/drawing/2014/main" id="{9AC68890-9367-E139-6420-518B54F81D32}"/>
            </a:ext>
          </a:extLst>
        </xdr:cNvPr>
        <xdr:cNvPicPr>
          <a:picLocks noChangeAspect="1"/>
        </xdr:cNvPicPr>
      </xdr:nvPicPr>
      <xdr:blipFill>
        <a:blip xmlns:r="http://schemas.openxmlformats.org/officeDocument/2006/relationships" r:embed="rId2"/>
        <a:stretch>
          <a:fillRect/>
        </a:stretch>
      </xdr:blipFill>
      <xdr:spPr>
        <a:xfrm>
          <a:off x="11982452" y="1987550"/>
          <a:ext cx="9766336" cy="1207770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6" name="Picture 5">
          <a:extLst>
            <a:ext uri="{FF2B5EF4-FFF2-40B4-BE49-F238E27FC236}">
              <a16:creationId xmlns:a16="http://schemas.microsoft.com/office/drawing/2014/main" id="{34AA06CF-A7F3-407A-BF33-5D61D82A7495}"/>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6</xdr:col>
      <xdr:colOff>2</xdr:colOff>
      <xdr:row>10</xdr:row>
      <xdr:rowOff>1</xdr:rowOff>
    </xdr:from>
    <xdr:to>
      <xdr:col>20</xdr:col>
      <xdr:colOff>416263</xdr:colOff>
      <xdr:row>53</xdr:row>
      <xdr:rowOff>120650</xdr:rowOff>
    </xdr:to>
    <xdr:pic>
      <xdr:nvPicPr>
        <xdr:cNvPr id="7" name="Picture 6">
          <a:extLst>
            <a:ext uri="{FF2B5EF4-FFF2-40B4-BE49-F238E27FC236}">
              <a16:creationId xmlns:a16="http://schemas.microsoft.com/office/drawing/2014/main" id="{6C62017F-86CF-E4D4-8908-8E044A110318}"/>
            </a:ext>
          </a:extLst>
        </xdr:cNvPr>
        <xdr:cNvPicPr>
          <a:picLocks noChangeAspect="1"/>
        </xdr:cNvPicPr>
      </xdr:nvPicPr>
      <xdr:blipFill>
        <a:blip xmlns:r="http://schemas.openxmlformats.org/officeDocument/2006/relationships" r:embed="rId2"/>
        <a:stretch>
          <a:fillRect/>
        </a:stretch>
      </xdr:blipFill>
      <xdr:spPr>
        <a:xfrm>
          <a:off x="8915402" y="2012951"/>
          <a:ext cx="9376111" cy="7797799"/>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2" name="Picture 1">
          <a:extLst>
            <a:ext uri="{FF2B5EF4-FFF2-40B4-BE49-F238E27FC236}">
              <a16:creationId xmlns:a16="http://schemas.microsoft.com/office/drawing/2014/main" id="{3A42DE65-3B28-4442-85D6-F875106F6B4F}"/>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6</xdr:col>
      <xdr:colOff>2</xdr:colOff>
      <xdr:row>11</xdr:row>
      <xdr:rowOff>2</xdr:rowOff>
    </xdr:from>
    <xdr:to>
      <xdr:col>18</xdr:col>
      <xdr:colOff>444500</xdr:colOff>
      <xdr:row>64</xdr:row>
      <xdr:rowOff>177302</xdr:rowOff>
    </xdr:to>
    <xdr:pic>
      <xdr:nvPicPr>
        <xdr:cNvPr id="3" name="Picture 2">
          <a:extLst>
            <a:ext uri="{FF2B5EF4-FFF2-40B4-BE49-F238E27FC236}">
              <a16:creationId xmlns:a16="http://schemas.microsoft.com/office/drawing/2014/main" id="{0825D376-239C-1FBB-EDC1-9E441C7EEA40}"/>
            </a:ext>
          </a:extLst>
        </xdr:cNvPr>
        <xdr:cNvPicPr>
          <a:picLocks noChangeAspect="1"/>
        </xdr:cNvPicPr>
      </xdr:nvPicPr>
      <xdr:blipFill>
        <a:blip xmlns:r="http://schemas.openxmlformats.org/officeDocument/2006/relationships" r:embed="rId2"/>
        <a:stretch>
          <a:fillRect/>
        </a:stretch>
      </xdr:blipFill>
      <xdr:spPr>
        <a:xfrm>
          <a:off x="9829802" y="2184402"/>
          <a:ext cx="10236198" cy="960070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xdr:from>
      <xdr:col>20</xdr:col>
      <xdr:colOff>199232</xdr:colOff>
      <xdr:row>9</xdr:row>
      <xdr:rowOff>365919</xdr:rowOff>
    </xdr:from>
    <xdr:to>
      <xdr:col>33</xdr:col>
      <xdr:colOff>84140</xdr:colOff>
      <xdr:row>37</xdr:row>
      <xdr:rowOff>145485</xdr:rowOff>
    </xdr:to>
    <xdr:graphicFrame macro="">
      <xdr:nvGraphicFramePr>
        <xdr:cNvPr id="4" name="Chart 3">
          <a:extLst>
            <a:ext uri="{FF2B5EF4-FFF2-40B4-BE49-F238E27FC236}">
              <a16:creationId xmlns:a16="http://schemas.microsoft.com/office/drawing/2014/main" id="{24AF12E9-F357-4A6E-9D3E-A7A52A0D68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0</xdr:row>
      <xdr:rowOff>0</xdr:rowOff>
    </xdr:from>
    <xdr:to>
      <xdr:col>0</xdr:col>
      <xdr:colOff>1774425</xdr:colOff>
      <xdr:row>0</xdr:row>
      <xdr:rowOff>334682</xdr:rowOff>
    </xdr:to>
    <xdr:pic>
      <xdr:nvPicPr>
        <xdr:cNvPr id="5" name="Picture 4">
          <a:extLst>
            <a:ext uri="{FF2B5EF4-FFF2-40B4-BE49-F238E27FC236}">
              <a16:creationId xmlns:a16="http://schemas.microsoft.com/office/drawing/2014/main" id="{ABCD4D48-2445-4847-8117-F0C8AC09ADAB}"/>
            </a:ext>
          </a:extLst>
        </xdr:cNvPr>
        <xdr:cNvPicPr>
          <a:picLocks noChangeAspect="1"/>
        </xdr:cNvPicPr>
      </xdr:nvPicPr>
      <xdr:blipFill>
        <a:blip xmlns:r="http://schemas.openxmlformats.org/officeDocument/2006/relationships" r:embed="rId2"/>
        <a:stretch>
          <a:fillRect/>
        </a:stretch>
      </xdr:blipFill>
      <xdr:spPr>
        <a:xfrm>
          <a:off x="0" y="0"/>
          <a:ext cx="1774425" cy="334682"/>
        </a:xfrm>
        <a:prstGeom prst="rect">
          <a:avLst/>
        </a:prstGeom>
      </xdr:spPr>
    </xdr:pic>
    <xdr:clientData/>
  </xdr:twoCellAnchor>
  <xdr:twoCellAnchor editAs="oneCell">
    <xdr:from>
      <xdr:col>7</xdr:col>
      <xdr:colOff>1</xdr:colOff>
      <xdr:row>10</xdr:row>
      <xdr:rowOff>1</xdr:rowOff>
    </xdr:from>
    <xdr:to>
      <xdr:col>20</xdr:col>
      <xdr:colOff>203200</xdr:colOff>
      <xdr:row>40</xdr:row>
      <xdr:rowOff>171450</xdr:rowOff>
    </xdr:to>
    <xdr:pic>
      <xdr:nvPicPr>
        <xdr:cNvPr id="6" name="Picture 5">
          <a:extLst>
            <a:ext uri="{FF2B5EF4-FFF2-40B4-BE49-F238E27FC236}">
              <a16:creationId xmlns:a16="http://schemas.microsoft.com/office/drawing/2014/main" id="{F0B57328-7DB7-2B96-4320-9EC8A3188F4C}"/>
            </a:ext>
          </a:extLst>
        </xdr:cNvPr>
        <xdr:cNvPicPr>
          <a:picLocks noChangeAspect="1"/>
        </xdr:cNvPicPr>
      </xdr:nvPicPr>
      <xdr:blipFill>
        <a:blip xmlns:r="http://schemas.openxmlformats.org/officeDocument/2006/relationships" r:embed="rId3"/>
        <a:stretch>
          <a:fillRect/>
        </a:stretch>
      </xdr:blipFill>
      <xdr:spPr>
        <a:xfrm>
          <a:off x="6311901" y="2393951"/>
          <a:ext cx="8127999" cy="5537199"/>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4" name="Picture 3">
          <a:extLst>
            <a:ext uri="{FF2B5EF4-FFF2-40B4-BE49-F238E27FC236}">
              <a16:creationId xmlns:a16="http://schemas.microsoft.com/office/drawing/2014/main" id="{9181E076-841E-4540-AF9C-B421F74AD9FE}"/>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7</xdr:col>
      <xdr:colOff>1</xdr:colOff>
      <xdr:row>12</xdr:row>
      <xdr:rowOff>1</xdr:rowOff>
    </xdr:from>
    <xdr:to>
      <xdr:col>20</xdr:col>
      <xdr:colOff>241300</xdr:colOff>
      <xdr:row>27</xdr:row>
      <xdr:rowOff>138515</xdr:rowOff>
    </xdr:to>
    <xdr:pic>
      <xdr:nvPicPr>
        <xdr:cNvPr id="5" name="Picture 4">
          <a:extLst>
            <a:ext uri="{FF2B5EF4-FFF2-40B4-BE49-F238E27FC236}">
              <a16:creationId xmlns:a16="http://schemas.microsoft.com/office/drawing/2014/main" id="{3456E55A-5143-0B27-6C7C-CDE3D9075035}"/>
            </a:ext>
          </a:extLst>
        </xdr:cNvPr>
        <xdr:cNvPicPr>
          <a:picLocks noChangeAspect="1"/>
        </xdr:cNvPicPr>
      </xdr:nvPicPr>
      <xdr:blipFill>
        <a:blip xmlns:r="http://schemas.openxmlformats.org/officeDocument/2006/relationships" r:embed="rId2"/>
        <a:stretch>
          <a:fillRect/>
        </a:stretch>
      </xdr:blipFill>
      <xdr:spPr>
        <a:xfrm>
          <a:off x="6337301" y="2724151"/>
          <a:ext cx="8166099" cy="2830914"/>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4" name="Picture 3">
          <a:extLst>
            <a:ext uri="{FF2B5EF4-FFF2-40B4-BE49-F238E27FC236}">
              <a16:creationId xmlns:a16="http://schemas.microsoft.com/office/drawing/2014/main" id="{31CCBA7C-234C-48ED-8803-755C751E56C7}"/>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5</xdr:col>
      <xdr:colOff>1</xdr:colOff>
      <xdr:row>13</xdr:row>
      <xdr:rowOff>0</xdr:rowOff>
    </xdr:from>
    <xdr:to>
      <xdr:col>19</xdr:col>
      <xdr:colOff>574925</xdr:colOff>
      <xdr:row>33</xdr:row>
      <xdr:rowOff>95249</xdr:rowOff>
    </xdr:to>
    <xdr:pic>
      <xdr:nvPicPr>
        <xdr:cNvPr id="5" name="Picture 4">
          <a:extLst>
            <a:ext uri="{FF2B5EF4-FFF2-40B4-BE49-F238E27FC236}">
              <a16:creationId xmlns:a16="http://schemas.microsoft.com/office/drawing/2014/main" id="{84CA93DF-6428-8CC6-1571-825F14881C31}"/>
            </a:ext>
          </a:extLst>
        </xdr:cNvPr>
        <xdr:cNvPicPr>
          <a:picLocks noChangeAspect="1"/>
        </xdr:cNvPicPr>
      </xdr:nvPicPr>
      <xdr:blipFill>
        <a:blip xmlns:r="http://schemas.openxmlformats.org/officeDocument/2006/relationships" r:embed="rId2"/>
        <a:stretch>
          <a:fillRect/>
        </a:stretch>
      </xdr:blipFill>
      <xdr:spPr>
        <a:xfrm>
          <a:off x="5626101" y="2901950"/>
          <a:ext cx="9109324" cy="3670299"/>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5" name="Picture 4">
          <a:extLst>
            <a:ext uri="{FF2B5EF4-FFF2-40B4-BE49-F238E27FC236}">
              <a16:creationId xmlns:a16="http://schemas.microsoft.com/office/drawing/2014/main" id="{064AF432-CC4B-4E2C-A226-FC53C18731E3}"/>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1</xdr:col>
      <xdr:colOff>6352</xdr:colOff>
      <xdr:row>18</xdr:row>
      <xdr:rowOff>38101</xdr:rowOff>
    </xdr:from>
    <xdr:to>
      <xdr:col>6</xdr:col>
      <xdr:colOff>552450</xdr:colOff>
      <xdr:row>55</xdr:row>
      <xdr:rowOff>41553</xdr:rowOff>
    </xdr:to>
    <xdr:pic>
      <xdr:nvPicPr>
        <xdr:cNvPr id="6" name="Picture 5">
          <a:extLst>
            <a:ext uri="{FF2B5EF4-FFF2-40B4-BE49-F238E27FC236}">
              <a16:creationId xmlns:a16="http://schemas.microsoft.com/office/drawing/2014/main" id="{05B78838-03BA-27A2-D089-1082B8421866}"/>
            </a:ext>
          </a:extLst>
        </xdr:cNvPr>
        <xdr:cNvPicPr>
          <a:picLocks noChangeAspect="1"/>
        </xdr:cNvPicPr>
      </xdr:nvPicPr>
      <xdr:blipFill>
        <a:blip xmlns:r="http://schemas.openxmlformats.org/officeDocument/2006/relationships" r:embed="rId2"/>
        <a:stretch>
          <a:fillRect/>
        </a:stretch>
      </xdr:blipFill>
      <xdr:spPr>
        <a:xfrm>
          <a:off x="2273302" y="3848101"/>
          <a:ext cx="9671048" cy="6588402"/>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5" name="Picture 4">
          <a:extLst>
            <a:ext uri="{FF2B5EF4-FFF2-40B4-BE49-F238E27FC236}">
              <a16:creationId xmlns:a16="http://schemas.microsoft.com/office/drawing/2014/main" id="{7C44DDFD-4792-4083-AE87-FF96728C9854}"/>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1</xdr:col>
      <xdr:colOff>1</xdr:colOff>
      <xdr:row>18</xdr:row>
      <xdr:rowOff>1</xdr:rowOff>
    </xdr:from>
    <xdr:to>
      <xdr:col>5</xdr:col>
      <xdr:colOff>317500</xdr:colOff>
      <xdr:row>51</xdr:row>
      <xdr:rowOff>149979</xdr:rowOff>
    </xdr:to>
    <xdr:pic>
      <xdr:nvPicPr>
        <xdr:cNvPr id="6" name="Picture 5">
          <a:extLst>
            <a:ext uri="{FF2B5EF4-FFF2-40B4-BE49-F238E27FC236}">
              <a16:creationId xmlns:a16="http://schemas.microsoft.com/office/drawing/2014/main" id="{65E18DFA-4E35-5946-7D0A-4FB630B234FF}"/>
            </a:ext>
          </a:extLst>
        </xdr:cNvPr>
        <xdr:cNvPicPr>
          <a:picLocks noChangeAspect="1"/>
        </xdr:cNvPicPr>
      </xdr:nvPicPr>
      <xdr:blipFill>
        <a:blip xmlns:r="http://schemas.openxmlformats.org/officeDocument/2006/relationships" r:embed="rId2"/>
        <a:stretch>
          <a:fillRect/>
        </a:stretch>
      </xdr:blipFill>
      <xdr:spPr>
        <a:xfrm>
          <a:off x="2273301" y="3448051"/>
          <a:ext cx="8832849" cy="6017378"/>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4" name="Picture 3">
          <a:extLst>
            <a:ext uri="{FF2B5EF4-FFF2-40B4-BE49-F238E27FC236}">
              <a16:creationId xmlns:a16="http://schemas.microsoft.com/office/drawing/2014/main" id="{017F7D02-1534-4F8B-B932-98C02A227720}"/>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1</xdr:col>
      <xdr:colOff>1</xdr:colOff>
      <xdr:row>19</xdr:row>
      <xdr:rowOff>1</xdr:rowOff>
    </xdr:from>
    <xdr:to>
      <xdr:col>8</xdr:col>
      <xdr:colOff>889000</xdr:colOff>
      <xdr:row>38</xdr:row>
      <xdr:rowOff>129800</xdr:rowOff>
    </xdr:to>
    <xdr:pic>
      <xdr:nvPicPr>
        <xdr:cNvPr id="5" name="Picture 4">
          <a:extLst>
            <a:ext uri="{FF2B5EF4-FFF2-40B4-BE49-F238E27FC236}">
              <a16:creationId xmlns:a16="http://schemas.microsoft.com/office/drawing/2014/main" id="{DFCF8D36-31C8-D6E9-DC31-BCB10E4156D7}"/>
            </a:ext>
          </a:extLst>
        </xdr:cNvPr>
        <xdr:cNvPicPr>
          <a:picLocks noChangeAspect="1"/>
        </xdr:cNvPicPr>
      </xdr:nvPicPr>
      <xdr:blipFill>
        <a:blip xmlns:r="http://schemas.openxmlformats.org/officeDocument/2006/relationships" r:embed="rId2"/>
        <a:stretch>
          <a:fillRect/>
        </a:stretch>
      </xdr:blipFill>
      <xdr:spPr>
        <a:xfrm>
          <a:off x="2273301" y="4025901"/>
          <a:ext cx="9632949" cy="350799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25400</xdr:colOff>
      <xdr:row>0</xdr:row>
      <xdr:rowOff>25400</xdr:rowOff>
    </xdr:from>
    <xdr:to>
      <xdr:col>0</xdr:col>
      <xdr:colOff>1799825</xdr:colOff>
      <xdr:row>2</xdr:row>
      <xdr:rowOff>4482</xdr:rowOff>
    </xdr:to>
    <xdr:pic>
      <xdr:nvPicPr>
        <xdr:cNvPr id="2" name="Picture 1">
          <a:extLst>
            <a:ext uri="{FF2B5EF4-FFF2-40B4-BE49-F238E27FC236}">
              <a16:creationId xmlns:a16="http://schemas.microsoft.com/office/drawing/2014/main" id="{5E5914A8-9E70-452B-A5F5-4B09E00D33A6}"/>
            </a:ext>
          </a:extLst>
        </xdr:cNvPr>
        <xdr:cNvPicPr>
          <a:picLocks noChangeAspect="1"/>
        </xdr:cNvPicPr>
      </xdr:nvPicPr>
      <xdr:blipFill>
        <a:blip xmlns:r="http://schemas.openxmlformats.org/officeDocument/2006/relationships" r:embed="rId1"/>
        <a:stretch>
          <a:fillRect/>
        </a:stretch>
      </xdr:blipFill>
      <xdr:spPr>
        <a:xfrm>
          <a:off x="25400" y="25400"/>
          <a:ext cx="1774425" cy="334682"/>
        </a:xfrm>
        <a:prstGeom prst="rect">
          <a:avLst/>
        </a:prstGeom>
      </xdr:spPr>
    </xdr:pic>
    <xdr:clientData/>
  </xdr:twoCellAnchor>
  <xdr:twoCellAnchor editAs="oneCell">
    <xdr:from>
      <xdr:col>1</xdr:col>
      <xdr:colOff>1</xdr:colOff>
      <xdr:row>24</xdr:row>
      <xdr:rowOff>0</xdr:rowOff>
    </xdr:from>
    <xdr:to>
      <xdr:col>9</xdr:col>
      <xdr:colOff>25400</xdr:colOff>
      <xdr:row>47</xdr:row>
      <xdr:rowOff>150235</xdr:rowOff>
    </xdr:to>
    <xdr:pic>
      <xdr:nvPicPr>
        <xdr:cNvPr id="3" name="Picture 2">
          <a:extLst>
            <a:ext uri="{FF2B5EF4-FFF2-40B4-BE49-F238E27FC236}">
              <a16:creationId xmlns:a16="http://schemas.microsoft.com/office/drawing/2014/main" id="{D9F2DEF2-38AD-E820-0FCB-93376F8A0769}"/>
            </a:ext>
          </a:extLst>
        </xdr:cNvPr>
        <xdr:cNvPicPr>
          <a:picLocks noChangeAspect="1"/>
        </xdr:cNvPicPr>
      </xdr:nvPicPr>
      <xdr:blipFill>
        <a:blip xmlns:r="http://schemas.openxmlformats.org/officeDocument/2006/relationships" r:embed="rId2"/>
        <a:stretch>
          <a:fillRect/>
        </a:stretch>
      </xdr:blipFill>
      <xdr:spPr>
        <a:xfrm>
          <a:off x="3168651" y="4324350"/>
          <a:ext cx="8299449" cy="423963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31750</xdr:rowOff>
    </xdr:from>
    <xdr:to>
      <xdr:col>0</xdr:col>
      <xdr:colOff>1774425</xdr:colOff>
      <xdr:row>0</xdr:row>
      <xdr:rowOff>366432</xdr:rowOff>
    </xdr:to>
    <xdr:pic>
      <xdr:nvPicPr>
        <xdr:cNvPr id="4" name="Picture 3">
          <a:extLst>
            <a:ext uri="{FF2B5EF4-FFF2-40B4-BE49-F238E27FC236}">
              <a16:creationId xmlns:a16="http://schemas.microsoft.com/office/drawing/2014/main" id="{60012085-2399-46EB-81E9-AA1DB1641DAC}"/>
            </a:ext>
          </a:extLst>
        </xdr:cNvPr>
        <xdr:cNvPicPr>
          <a:picLocks noChangeAspect="1"/>
        </xdr:cNvPicPr>
      </xdr:nvPicPr>
      <xdr:blipFill>
        <a:blip xmlns:r="http://schemas.openxmlformats.org/officeDocument/2006/relationships" r:embed="rId1"/>
        <a:stretch>
          <a:fillRect/>
        </a:stretch>
      </xdr:blipFill>
      <xdr:spPr>
        <a:xfrm>
          <a:off x="0" y="31750"/>
          <a:ext cx="1774425" cy="334682"/>
        </a:xfrm>
        <a:prstGeom prst="rect">
          <a:avLst/>
        </a:prstGeom>
      </xdr:spPr>
    </xdr:pic>
    <xdr:clientData/>
  </xdr:twoCellAnchor>
  <xdr:twoCellAnchor editAs="oneCell">
    <xdr:from>
      <xdr:col>10</xdr:col>
      <xdr:colOff>1</xdr:colOff>
      <xdr:row>12</xdr:row>
      <xdr:rowOff>19051</xdr:rowOff>
    </xdr:from>
    <xdr:to>
      <xdr:col>24</xdr:col>
      <xdr:colOff>125864</xdr:colOff>
      <xdr:row>56</xdr:row>
      <xdr:rowOff>25400</xdr:rowOff>
    </xdr:to>
    <xdr:pic>
      <xdr:nvPicPr>
        <xdr:cNvPr id="5" name="Picture 4">
          <a:extLst>
            <a:ext uri="{FF2B5EF4-FFF2-40B4-BE49-F238E27FC236}">
              <a16:creationId xmlns:a16="http://schemas.microsoft.com/office/drawing/2014/main" id="{A980DDD4-A401-BF0C-4265-D0DC0C7B28AA}"/>
            </a:ext>
          </a:extLst>
        </xdr:cNvPr>
        <xdr:cNvPicPr>
          <a:picLocks noChangeAspect="1"/>
        </xdr:cNvPicPr>
      </xdr:nvPicPr>
      <xdr:blipFill>
        <a:blip xmlns:r="http://schemas.openxmlformats.org/officeDocument/2006/relationships" r:embed="rId2"/>
        <a:stretch>
          <a:fillRect/>
        </a:stretch>
      </xdr:blipFill>
      <xdr:spPr>
        <a:xfrm>
          <a:off x="17957801" y="2647951"/>
          <a:ext cx="9371463" cy="78485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31750</xdr:rowOff>
    </xdr:from>
    <xdr:to>
      <xdr:col>1</xdr:col>
      <xdr:colOff>567925</xdr:colOff>
      <xdr:row>2</xdr:row>
      <xdr:rowOff>10832</xdr:rowOff>
    </xdr:to>
    <xdr:pic>
      <xdr:nvPicPr>
        <xdr:cNvPr id="3" name="Picture 2">
          <a:extLst>
            <a:ext uri="{FF2B5EF4-FFF2-40B4-BE49-F238E27FC236}">
              <a16:creationId xmlns:a16="http://schemas.microsoft.com/office/drawing/2014/main" id="{1E8908E3-3D2E-4766-B44A-D610A4D93D27}"/>
            </a:ext>
          </a:extLst>
        </xdr:cNvPr>
        <xdr:cNvPicPr>
          <a:picLocks noChangeAspect="1"/>
        </xdr:cNvPicPr>
      </xdr:nvPicPr>
      <xdr:blipFill>
        <a:blip xmlns:r="http://schemas.openxmlformats.org/officeDocument/2006/relationships" r:embed="rId1"/>
        <a:stretch>
          <a:fillRect/>
        </a:stretch>
      </xdr:blipFill>
      <xdr:spPr>
        <a:xfrm>
          <a:off x="0" y="31750"/>
          <a:ext cx="1774425" cy="334682"/>
        </a:xfrm>
        <a:prstGeom prst="rect">
          <a:avLst/>
        </a:prstGeom>
      </xdr:spPr>
    </xdr:pic>
    <xdr:clientData/>
  </xdr:twoCellAnchor>
  <xdr:twoCellAnchor editAs="oneCell">
    <xdr:from>
      <xdr:col>5</xdr:col>
      <xdr:colOff>946151</xdr:colOff>
      <xdr:row>9</xdr:row>
      <xdr:rowOff>19052</xdr:rowOff>
    </xdr:from>
    <xdr:to>
      <xdr:col>14</xdr:col>
      <xdr:colOff>19050</xdr:colOff>
      <xdr:row>23</xdr:row>
      <xdr:rowOff>92204</xdr:rowOff>
    </xdr:to>
    <xdr:pic>
      <xdr:nvPicPr>
        <xdr:cNvPr id="11" name="Picture 10">
          <a:extLst>
            <a:ext uri="{FF2B5EF4-FFF2-40B4-BE49-F238E27FC236}">
              <a16:creationId xmlns:a16="http://schemas.microsoft.com/office/drawing/2014/main" id="{1F53E1DD-C5FB-08CF-7003-177D6691F364}"/>
            </a:ext>
          </a:extLst>
        </xdr:cNvPr>
        <xdr:cNvPicPr>
          <a:picLocks noChangeAspect="1"/>
        </xdr:cNvPicPr>
      </xdr:nvPicPr>
      <xdr:blipFill>
        <a:blip xmlns:r="http://schemas.openxmlformats.org/officeDocument/2006/relationships" r:embed="rId2"/>
        <a:stretch>
          <a:fillRect/>
        </a:stretch>
      </xdr:blipFill>
      <xdr:spPr>
        <a:xfrm>
          <a:off x="7753351" y="1708152"/>
          <a:ext cx="7391399" cy="25623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5" name="Picture 4">
          <a:extLst>
            <a:ext uri="{FF2B5EF4-FFF2-40B4-BE49-F238E27FC236}">
              <a16:creationId xmlns:a16="http://schemas.microsoft.com/office/drawing/2014/main" id="{EB69B15C-9E4F-4B80-B88E-D519E1B673D9}"/>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1</xdr:col>
      <xdr:colOff>1</xdr:colOff>
      <xdr:row>19</xdr:row>
      <xdr:rowOff>0</xdr:rowOff>
    </xdr:from>
    <xdr:to>
      <xdr:col>4</xdr:col>
      <xdr:colOff>2019300</xdr:colOff>
      <xdr:row>54</xdr:row>
      <xdr:rowOff>125451</xdr:rowOff>
    </xdr:to>
    <xdr:pic>
      <xdr:nvPicPr>
        <xdr:cNvPr id="7" name="Picture 6">
          <a:extLst>
            <a:ext uri="{FF2B5EF4-FFF2-40B4-BE49-F238E27FC236}">
              <a16:creationId xmlns:a16="http://schemas.microsoft.com/office/drawing/2014/main" id="{A732102A-1732-6A28-855A-4FC7A9EC3BD1}"/>
            </a:ext>
          </a:extLst>
        </xdr:cNvPr>
        <xdr:cNvPicPr>
          <a:picLocks noChangeAspect="1"/>
        </xdr:cNvPicPr>
      </xdr:nvPicPr>
      <xdr:blipFill>
        <a:blip xmlns:r="http://schemas.openxmlformats.org/officeDocument/2006/relationships" r:embed="rId2"/>
        <a:stretch>
          <a:fillRect/>
        </a:stretch>
      </xdr:blipFill>
      <xdr:spPr>
        <a:xfrm>
          <a:off x="2273301" y="3695700"/>
          <a:ext cx="9328149" cy="635480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13" name="Picture 12">
          <a:extLst>
            <a:ext uri="{FF2B5EF4-FFF2-40B4-BE49-F238E27FC236}">
              <a16:creationId xmlns:a16="http://schemas.microsoft.com/office/drawing/2014/main" id="{CE04C548-324F-40BB-8EB6-77FED80191C8}"/>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0</xdr:col>
      <xdr:colOff>609602</xdr:colOff>
      <xdr:row>10</xdr:row>
      <xdr:rowOff>0</xdr:rowOff>
    </xdr:from>
    <xdr:to>
      <xdr:col>3</xdr:col>
      <xdr:colOff>1466850</xdr:colOff>
      <xdr:row>51</xdr:row>
      <xdr:rowOff>49281</xdr:rowOff>
    </xdr:to>
    <xdr:pic>
      <xdr:nvPicPr>
        <xdr:cNvPr id="15" name="Picture 14">
          <a:extLst>
            <a:ext uri="{FF2B5EF4-FFF2-40B4-BE49-F238E27FC236}">
              <a16:creationId xmlns:a16="http://schemas.microsoft.com/office/drawing/2014/main" id="{26FB4620-BA93-5939-9A0F-9763B91ED100}"/>
            </a:ext>
          </a:extLst>
        </xdr:cNvPr>
        <xdr:cNvPicPr>
          <a:picLocks noChangeAspect="1"/>
        </xdr:cNvPicPr>
      </xdr:nvPicPr>
      <xdr:blipFill>
        <a:blip xmlns:r="http://schemas.openxmlformats.org/officeDocument/2006/relationships" r:embed="rId2"/>
        <a:stretch>
          <a:fillRect/>
        </a:stretch>
      </xdr:blipFill>
      <xdr:spPr>
        <a:xfrm>
          <a:off x="609602" y="2127250"/>
          <a:ext cx="7410448" cy="735178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1774425</xdr:colOff>
      <xdr:row>0</xdr:row>
      <xdr:rowOff>334682</xdr:rowOff>
    </xdr:to>
    <xdr:pic>
      <xdr:nvPicPr>
        <xdr:cNvPr id="4" name="Picture 3">
          <a:extLst>
            <a:ext uri="{FF2B5EF4-FFF2-40B4-BE49-F238E27FC236}">
              <a16:creationId xmlns:a16="http://schemas.microsoft.com/office/drawing/2014/main" id="{2DD32303-43D7-4E54-92F8-8E806564246B}"/>
            </a:ext>
          </a:extLst>
        </xdr:cNvPr>
        <xdr:cNvPicPr>
          <a:picLocks noChangeAspect="1"/>
        </xdr:cNvPicPr>
      </xdr:nvPicPr>
      <xdr:blipFill>
        <a:blip xmlns:r="http://schemas.openxmlformats.org/officeDocument/2006/relationships" r:embed="rId1"/>
        <a:stretch>
          <a:fillRect/>
        </a:stretch>
      </xdr:blipFill>
      <xdr:spPr>
        <a:xfrm>
          <a:off x="0" y="0"/>
          <a:ext cx="1774425" cy="334682"/>
        </a:xfrm>
        <a:prstGeom prst="rect">
          <a:avLst/>
        </a:prstGeom>
      </xdr:spPr>
    </xdr:pic>
    <xdr:clientData/>
  </xdr:twoCellAnchor>
  <xdr:twoCellAnchor editAs="oneCell">
    <xdr:from>
      <xdr:col>1</xdr:col>
      <xdr:colOff>0</xdr:colOff>
      <xdr:row>18</xdr:row>
      <xdr:rowOff>0</xdr:rowOff>
    </xdr:from>
    <xdr:to>
      <xdr:col>4</xdr:col>
      <xdr:colOff>1362075</xdr:colOff>
      <xdr:row>31</xdr:row>
      <xdr:rowOff>49530</xdr:rowOff>
    </xdr:to>
    <xdr:pic>
      <xdr:nvPicPr>
        <xdr:cNvPr id="5" name="Picture 4" descr="Chart, bar chart, box and whisker chart&#10;&#10;Description automatically generated">
          <a:extLst>
            <a:ext uri="{FF2B5EF4-FFF2-40B4-BE49-F238E27FC236}">
              <a16:creationId xmlns:a16="http://schemas.microsoft.com/office/drawing/2014/main" id="{25FBE877-62EE-301E-0B08-7DEC1FB6E941}"/>
            </a:ext>
          </a:extLst>
        </xdr:cNvPr>
        <xdr:cNvPicPr>
          <a:picLocks noChangeAspect="1"/>
        </xdr:cNvPicPr>
      </xdr:nvPicPr>
      <xdr:blipFill>
        <a:blip xmlns:r="http://schemas.openxmlformats.org/officeDocument/2006/relationships" r:embed="rId2"/>
        <a:stretch>
          <a:fillRect/>
        </a:stretch>
      </xdr:blipFill>
      <xdr:spPr>
        <a:xfrm>
          <a:off x="2273300" y="3397250"/>
          <a:ext cx="6746875" cy="236093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38099</xdr:colOff>
      <xdr:row>23</xdr:row>
      <xdr:rowOff>152400</xdr:rowOff>
    </xdr:from>
    <xdr:to>
      <xdr:col>3</xdr:col>
      <xdr:colOff>1304574</xdr:colOff>
      <xdr:row>47</xdr:row>
      <xdr:rowOff>0</xdr:rowOff>
    </xdr:to>
    <xdr:pic>
      <xdr:nvPicPr>
        <xdr:cNvPr id="3" name="Picture 2">
          <a:extLst>
            <a:ext uri="{FF2B5EF4-FFF2-40B4-BE49-F238E27FC236}">
              <a16:creationId xmlns:a16="http://schemas.microsoft.com/office/drawing/2014/main" id="{BDEE76A2-69E1-4C9F-9D36-0936DF6C2B64}"/>
            </a:ext>
          </a:extLst>
        </xdr:cNvPr>
        <xdr:cNvPicPr>
          <a:picLocks noChangeAspect="1"/>
        </xdr:cNvPicPr>
      </xdr:nvPicPr>
      <xdr:blipFill rotWithShape="1">
        <a:blip xmlns:r="http://schemas.openxmlformats.org/officeDocument/2006/relationships" r:embed="rId1"/>
        <a:srcRect t="1" b="1219"/>
        <a:stretch/>
      </xdr:blipFill>
      <xdr:spPr>
        <a:xfrm>
          <a:off x="2857499" y="5334000"/>
          <a:ext cx="9102375" cy="4114800"/>
        </a:xfrm>
        <a:prstGeom prst="rect">
          <a:avLst/>
        </a:prstGeom>
      </xdr:spPr>
    </xdr:pic>
    <xdr:clientData/>
  </xdr:twoCellAnchor>
  <xdr:twoCellAnchor editAs="oneCell">
    <xdr:from>
      <xdr:col>0</xdr:col>
      <xdr:colOff>0</xdr:colOff>
      <xdr:row>0</xdr:row>
      <xdr:rowOff>0</xdr:rowOff>
    </xdr:from>
    <xdr:to>
      <xdr:col>0</xdr:col>
      <xdr:colOff>1774425</xdr:colOff>
      <xdr:row>0</xdr:row>
      <xdr:rowOff>334682</xdr:rowOff>
    </xdr:to>
    <xdr:pic>
      <xdr:nvPicPr>
        <xdr:cNvPr id="4" name="Picture 3">
          <a:extLst>
            <a:ext uri="{FF2B5EF4-FFF2-40B4-BE49-F238E27FC236}">
              <a16:creationId xmlns:a16="http://schemas.microsoft.com/office/drawing/2014/main" id="{8CFE3E70-D6A9-4858-AA1A-3A87ECC190D1}"/>
            </a:ext>
          </a:extLst>
        </xdr:cNvPr>
        <xdr:cNvPicPr>
          <a:picLocks noChangeAspect="1"/>
        </xdr:cNvPicPr>
      </xdr:nvPicPr>
      <xdr:blipFill>
        <a:blip xmlns:r="http://schemas.openxmlformats.org/officeDocument/2006/relationships" r:embed="rId2"/>
        <a:stretch>
          <a:fillRect/>
        </a:stretch>
      </xdr:blipFill>
      <xdr:spPr>
        <a:xfrm>
          <a:off x="0" y="0"/>
          <a:ext cx="1774425" cy="33468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iteresources.worldbank.org/QIV%2007-08%20data/daily.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DIPR-DC01\Data\Projects\GPIR\Datasets\Reference%20Data\OECD%20ODA%20Recipients%20Countries%20and%20Regions%20List.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Excel%20files/Fig%203.5_MDBs.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Excel%20files/Fig%204.3%20and%204.4_LNA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DIPR-DC01\Data\Projects\Programme%20resources\Data\Wider%20international%20resource%20flows\2012%20constant%20prices\International%20debt%20statistics\Long-term-debt%20calculations%2004-15.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Projects/Investments%20to%20End%20Poverty/2013%20Report/Data/Reference%20files/Deflators.xlsx" TargetMode="External"/></Relationships>
</file>

<file path=xl/externalLinks/_rels/externalLink4.xml.rels><?xml version="1.0" encoding="UTF-8" standalone="yes"?>
<Relationships xmlns="http://schemas.openxmlformats.org/package/2006/relationships"><Relationship Id="rId1" Type="http://schemas.microsoft.com/office/2006/relationships/xlExternalLinkPath/xlPathMissing" Target="sheet0"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DIPR-DC01\Data\Projects\Programme%20resources\Data\GHA%20calcs%20and%20analyses\April%202015\Wider%20resource%20flows\Wider%20Resource%20Flows%20master.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DIPR-DC01\Data\Users\danielem\AppData\Local\Microsoft\Windows\Temporary%20Internet%20Files\Content.Outlook\FGY9XCES\2%204%203%20Largest%20flow%20for%20each%20country.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Ppd\d\STATISTICS\DEPLOYMENT.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http://siteresources.worldbank.org/SM/AppData/Local/Microsoft/Windows/Temporary%20Internet%20Files/Low/Content.IE5/XIZWT4B9/STARTSall.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Projects/Programme%20resources/Data/GHA%20calcs%20and%20analyses/February%202016/Calculations/Wider%20resource%20flows/Fig%202.5%20-%20WRF%20data%20UPDATE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ter-Bank"/>
    </sheetNames>
    <sheetDataSet>
      <sheetData sheetId="0">
        <row r="5">
          <cell r="E5" t="str">
            <v>(Eth. Cents)</v>
          </cell>
          <cell r="G5" t="str">
            <v>(Eth. Cents)</v>
          </cell>
          <cell r="I5" t="str">
            <v>(Eth. Cents)</v>
          </cell>
          <cell r="K5" t="str">
            <v>(Eth. Cents)</v>
          </cell>
          <cell r="N5" t="str">
            <v>(In %)</v>
          </cell>
        </row>
      </sheetData>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veloping Countries List"/>
      <sheetName val="Comparison"/>
      <sheetName val="OECD ODA Recipients"/>
      <sheetName val="World Bank Classifications"/>
      <sheetName val="OECD ODA Recipients Countries a"/>
    </sheetNames>
    <sheetDataSet>
      <sheetData sheetId="0">
        <row r="4">
          <cell r="A4" t="str">
            <v>Country</v>
          </cell>
        </row>
      </sheetData>
      <sheetData sheetId="1"/>
      <sheetData sheetId="2">
        <row r="4">
          <cell r="A4" t="str">
            <v>Country</v>
          </cell>
        </row>
        <row r="5">
          <cell r="A5" t="str">
            <v>Albania</v>
          </cell>
          <cell r="B5" t="str">
            <v>Europe</v>
          </cell>
          <cell r="C5" t="str">
            <v>Europe</v>
          </cell>
        </row>
        <row r="6">
          <cell r="A6" t="str">
            <v>Belarus</v>
          </cell>
          <cell r="B6" t="str">
            <v>Europe</v>
          </cell>
          <cell r="C6" t="str">
            <v>Europe</v>
          </cell>
        </row>
        <row r="7">
          <cell r="A7" t="str">
            <v>Bosnia-Herzegovina</v>
          </cell>
          <cell r="B7" t="str">
            <v>Europe</v>
          </cell>
          <cell r="C7" t="str">
            <v>Europe</v>
          </cell>
        </row>
        <row r="8">
          <cell r="A8" t="str">
            <v>Croatia</v>
          </cell>
          <cell r="B8" t="str">
            <v>Europe</v>
          </cell>
          <cell r="C8" t="str">
            <v>Europe</v>
          </cell>
        </row>
        <row r="9">
          <cell r="A9" t="str">
            <v>Cyprus</v>
          </cell>
          <cell r="B9" t="str">
            <v>Europe</v>
          </cell>
          <cell r="C9" t="str">
            <v>Europe</v>
          </cell>
        </row>
        <row r="10">
          <cell r="A10" t="str">
            <v>Gibraltar</v>
          </cell>
          <cell r="B10" t="str">
            <v>Europe</v>
          </cell>
          <cell r="C10" t="str">
            <v>Europe</v>
          </cell>
        </row>
        <row r="11">
          <cell r="A11" t="str">
            <v>Kosovo</v>
          </cell>
          <cell r="B11" t="str">
            <v>Europe</v>
          </cell>
          <cell r="C11" t="str">
            <v>Europe</v>
          </cell>
        </row>
        <row r="12">
          <cell r="A12" t="str">
            <v>Macedonia, FYR</v>
          </cell>
          <cell r="B12" t="str">
            <v>Europe</v>
          </cell>
          <cell r="C12" t="str">
            <v>Europe</v>
          </cell>
        </row>
        <row r="13">
          <cell r="A13" t="str">
            <v>Malta</v>
          </cell>
          <cell r="B13" t="str">
            <v>Europe</v>
          </cell>
          <cell r="C13" t="str">
            <v>Europe</v>
          </cell>
        </row>
        <row r="14">
          <cell r="A14" t="str">
            <v>Moldova</v>
          </cell>
          <cell r="B14" t="str">
            <v>Europe</v>
          </cell>
          <cell r="C14" t="str">
            <v>Europe</v>
          </cell>
        </row>
        <row r="15">
          <cell r="A15" t="str">
            <v>Montenegro</v>
          </cell>
          <cell r="B15" t="str">
            <v>Europe</v>
          </cell>
          <cell r="C15" t="str">
            <v>Europe</v>
          </cell>
        </row>
        <row r="16">
          <cell r="A16" t="str">
            <v>Serbia</v>
          </cell>
          <cell r="B16" t="str">
            <v>Europe</v>
          </cell>
          <cell r="C16" t="str">
            <v>Europe</v>
          </cell>
        </row>
        <row r="17">
          <cell r="A17" t="str">
            <v>Slovenia</v>
          </cell>
          <cell r="B17" t="str">
            <v>Europe</v>
          </cell>
          <cell r="C17" t="str">
            <v>Europe</v>
          </cell>
        </row>
        <row r="18">
          <cell r="A18" t="str">
            <v>States Ex-Yugoslavia</v>
          </cell>
          <cell r="B18" t="str">
            <v>Europe</v>
          </cell>
          <cell r="C18" t="str">
            <v>Europe</v>
          </cell>
        </row>
        <row r="19">
          <cell r="A19" t="str">
            <v>Turkey</v>
          </cell>
          <cell r="B19" t="str">
            <v>Europe</v>
          </cell>
          <cell r="C19" t="str">
            <v>Europe</v>
          </cell>
        </row>
        <row r="20">
          <cell r="A20" t="str">
            <v>Ukraine</v>
          </cell>
          <cell r="B20" t="str">
            <v>Europe</v>
          </cell>
          <cell r="C20" t="str">
            <v>Europe</v>
          </cell>
        </row>
        <row r="21">
          <cell r="A21" t="str">
            <v>Algeria</v>
          </cell>
          <cell r="B21" t="str">
            <v>Africa</v>
          </cell>
          <cell r="C21" t="str">
            <v>North of Sahara</v>
          </cell>
        </row>
        <row r="22">
          <cell r="A22" t="str">
            <v>Egypt</v>
          </cell>
          <cell r="B22" t="str">
            <v>Africa</v>
          </cell>
          <cell r="C22" t="str">
            <v>North of Sahara</v>
          </cell>
        </row>
        <row r="23">
          <cell r="A23" t="str">
            <v>Libya</v>
          </cell>
          <cell r="B23" t="str">
            <v>Africa</v>
          </cell>
          <cell r="C23" t="str">
            <v>North of Sahara</v>
          </cell>
        </row>
        <row r="24">
          <cell r="A24" t="str">
            <v>Morocco</v>
          </cell>
          <cell r="B24" t="str">
            <v>Africa</v>
          </cell>
          <cell r="C24" t="str">
            <v>North of Sahara</v>
          </cell>
        </row>
        <row r="25">
          <cell r="A25" t="str">
            <v>Tunisia</v>
          </cell>
          <cell r="B25" t="str">
            <v>Africa</v>
          </cell>
          <cell r="C25" t="str">
            <v>North of Sahara</v>
          </cell>
        </row>
        <row r="26">
          <cell r="A26" t="str">
            <v>Angola</v>
          </cell>
          <cell r="B26" t="str">
            <v>Africa</v>
          </cell>
          <cell r="C26" t="str">
            <v>South of Sahara</v>
          </cell>
        </row>
        <row r="27">
          <cell r="A27" t="str">
            <v>Benin</v>
          </cell>
          <cell r="B27" t="str">
            <v>Africa</v>
          </cell>
          <cell r="C27" t="str">
            <v>South of Sahara</v>
          </cell>
        </row>
        <row r="28">
          <cell r="A28" t="str">
            <v>Botswana</v>
          </cell>
          <cell r="B28" t="str">
            <v>Africa</v>
          </cell>
          <cell r="C28" t="str">
            <v>South of Sahara</v>
          </cell>
        </row>
        <row r="29">
          <cell r="A29" t="str">
            <v>Burkina Faso</v>
          </cell>
          <cell r="B29" t="str">
            <v>Africa</v>
          </cell>
          <cell r="C29" t="str">
            <v>South of Sahara</v>
          </cell>
        </row>
        <row r="30">
          <cell r="A30" t="str">
            <v>Burundi</v>
          </cell>
          <cell r="B30" t="str">
            <v>Africa</v>
          </cell>
          <cell r="C30" t="str">
            <v>South of Sahara</v>
          </cell>
        </row>
        <row r="31">
          <cell r="A31" t="str">
            <v>Cameroon</v>
          </cell>
          <cell r="B31" t="str">
            <v>Africa</v>
          </cell>
          <cell r="C31" t="str">
            <v>South of Sahara</v>
          </cell>
        </row>
        <row r="32">
          <cell r="A32" t="str">
            <v>Cape Verde</v>
          </cell>
          <cell r="B32" t="str">
            <v>Africa</v>
          </cell>
          <cell r="C32" t="str">
            <v>South of Sahara</v>
          </cell>
        </row>
        <row r="33">
          <cell r="A33" t="str">
            <v>Central African Rep.</v>
          </cell>
          <cell r="B33" t="str">
            <v>Africa</v>
          </cell>
          <cell r="C33" t="str">
            <v>South of Sahara</v>
          </cell>
        </row>
        <row r="34">
          <cell r="A34" t="str">
            <v>Chad</v>
          </cell>
          <cell r="B34" t="str">
            <v>Africa</v>
          </cell>
          <cell r="C34" t="str">
            <v>South of Sahara</v>
          </cell>
        </row>
        <row r="35">
          <cell r="A35" t="str">
            <v>Comoros</v>
          </cell>
          <cell r="B35" t="str">
            <v>Africa</v>
          </cell>
          <cell r="C35" t="str">
            <v>South of Sahara</v>
          </cell>
        </row>
        <row r="36">
          <cell r="A36" t="str">
            <v>Congo, Dem. Rep.</v>
          </cell>
          <cell r="B36" t="str">
            <v>Africa</v>
          </cell>
          <cell r="C36" t="str">
            <v>South of Sahara</v>
          </cell>
        </row>
        <row r="37">
          <cell r="A37" t="str">
            <v>Congo, Rep.</v>
          </cell>
          <cell r="B37" t="str">
            <v>Africa</v>
          </cell>
          <cell r="C37" t="str">
            <v>South of Sahara</v>
          </cell>
        </row>
        <row r="38">
          <cell r="A38" t="str">
            <v>Cote d'Ivoire</v>
          </cell>
          <cell r="B38" t="str">
            <v>Africa</v>
          </cell>
          <cell r="C38" t="str">
            <v>South of Sahara</v>
          </cell>
        </row>
        <row r="39">
          <cell r="A39" t="str">
            <v>Djibouti</v>
          </cell>
          <cell r="B39" t="str">
            <v>Africa</v>
          </cell>
          <cell r="C39" t="str">
            <v>South of Sahara</v>
          </cell>
        </row>
        <row r="40">
          <cell r="A40" t="str">
            <v>East African Community</v>
          </cell>
          <cell r="B40" t="str">
            <v>Africa</v>
          </cell>
          <cell r="C40" t="str">
            <v>South of Sahara</v>
          </cell>
        </row>
        <row r="41">
          <cell r="A41" t="str">
            <v>Equatorial Guinea</v>
          </cell>
          <cell r="B41" t="str">
            <v>Africa</v>
          </cell>
          <cell r="C41" t="str">
            <v>South of Sahara</v>
          </cell>
        </row>
        <row r="42">
          <cell r="A42" t="str">
            <v>Eritrea</v>
          </cell>
          <cell r="B42" t="str">
            <v>Africa</v>
          </cell>
          <cell r="C42" t="str">
            <v>South of Sahara</v>
          </cell>
        </row>
        <row r="43">
          <cell r="A43" t="str">
            <v>Ethiopia</v>
          </cell>
          <cell r="B43" t="str">
            <v>Africa</v>
          </cell>
          <cell r="C43" t="str">
            <v>South of Sahara</v>
          </cell>
        </row>
        <row r="44">
          <cell r="A44" t="str">
            <v>Gabon</v>
          </cell>
          <cell r="B44" t="str">
            <v>Africa</v>
          </cell>
          <cell r="C44" t="str">
            <v>South of Sahara</v>
          </cell>
        </row>
        <row r="45">
          <cell r="A45" t="str">
            <v>Gambia</v>
          </cell>
          <cell r="B45" t="str">
            <v>Africa</v>
          </cell>
          <cell r="C45" t="str">
            <v>South of Sahara</v>
          </cell>
        </row>
        <row r="46">
          <cell r="A46" t="str">
            <v>Ghana</v>
          </cell>
          <cell r="B46" t="str">
            <v>Africa</v>
          </cell>
          <cell r="C46" t="str">
            <v>South of Sahara</v>
          </cell>
        </row>
        <row r="47">
          <cell r="A47" t="str">
            <v>Guinea</v>
          </cell>
          <cell r="B47" t="str">
            <v>Africa</v>
          </cell>
          <cell r="C47" t="str">
            <v>South of Sahara</v>
          </cell>
        </row>
        <row r="48">
          <cell r="A48" t="str">
            <v>Guinea-Bissau</v>
          </cell>
          <cell r="B48" t="str">
            <v>Africa</v>
          </cell>
          <cell r="C48" t="str">
            <v>South of Sahara</v>
          </cell>
        </row>
        <row r="49">
          <cell r="A49" t="str">
            <v>Kenya</v>
          </cell>
          <cell r="B49" t="str">
            <v>Africa</v>
          </cell>
          <cell r="C49" t="str">
            <v>South of Sahara</v>
          </cell>
        </row>
        <row r="50">
          <cell r="A50" t="str">
            <v>Lesotho</v>
          </cell>
          <cell r="B50" t="str">
            <v>Africa</v>
          </cell>
          <cell r="C50" t="str">
            <v>South of Sahara</v>
          </cell>
        </row>
        <row r="51">
          <cell r="A51" t="str">
            <v>Liberia</v>
          </cell>
          <cell r="B51" t="str">
            <v>Africa</v>
          </cell>
          <cell r="C51" t="str">
            <v>South of Sahara</v>
          </cell>
        </row>
        <row r="52">
          <cell r="A52" t="str">
            <v>Madagascar</v>
          </cell>
          <cell r="B52" t="str">
            <v>Africa</v>
          </cell>
          <cell r="C52" t="str">
            <v>South of Sahara</v>
          </cell>
        </row>
        <row r="53">
          <cell r="A53" t="str">
            <v>Malawi</v>
          </cell>
          <cell r="B53" t="str">
            <v>Africa</v>
          </cell>
          <cell r="C53" t="str">
            <v>South of Sahara</v>
          </cell>
        </row>
        <row r="54">
          <cell r="A54" t="str">
            <v>Mali</v>
          </cell>
          <cell r="B54" t="str">
            <v>Africa</v>
          </cell>
          <cell r="C54" t="str">
            <v>South of Sahara</v>
          </cell>
        </row>
        <row r="55">
          <cell r="A55" t="str">
            <v>Mauritania</v>
          </cell>
          <cell r="B55" t="str">
            <v>Africa</v>
          </cell>
          <cell r="C55" t="str">
            <v>South of Sahara</v>
          </cell>
        </row>
        <row r="56">
          <cell r="A56" t="str">
            <v>Mauritius</v>
          </cell>
          <cell r="B56" t="str">
            <v>Africa</v>
          </cell>
          <cell r="C56" t="str">
            <v>South of Sahara</v>
          </cell>
        </row>
        <row r="57">
          <cell r="A57" t="str">
            <v>Mayotte</v>
          </cell>
          <cell r="B57" t="str">
            <v>Africa</v>
          </cell>
          <cell r="C57" t="str">
            <v>South of Sahara</v>
          </cell>
        </row>
        <row r="58">
          <cell r="A58" t="str">
            <v>Mozambique</v>
          </cell>
          <cell r="B58" t="str">
            <v>Africa</v>
          </cell>
          <cell r="C58" t="str">
            <v>South of Sahara</v>
          </cell>
        </row>
        <row r="59">
          <cell r="A59" t="str">
            <v>Namibia</v>
          </cell>
          <cell r="B59" t="str">
            <v>Africa</v>
          </cell>
          <cell r="C59" t="str">
            <v>South of Sahara</v>
          </cell>
        </row>
        <row r="60">
          <cell r="A60" t="str">
            <v>Niger</v>
          </cell>
          <cell r="B60" t="str">
            <v>Africa</v>
          </cell>
          <cell r="C60" t="str">
            <v>South of Sahara</v>
          </cell>
        </row>
        <row r="61">
          <cell r="A61" t="str">
            <v>Nigeria</v>
          </cell>
          <cell r="B61" t="str">
            <v>Africa</v>
          </cell>
          <cell r="C61" t="str">
            <v>South of Sahara</v>
          </cell>
        </row>
        <row r="62">
          <cell r="A62" t="str">
            <v>Rwanda</v>
          </cell>
          <cell r="B62" t="str">
            <v>Africa</v>
          </cell>
          <cell r="C62" t="str">
            <v>South of Sahara</v>
          </cell>
        </row>
        <row r="63">
          <cell r="A63" t="str">
            <v>Sao Tome &amp; Principe</v>
          </cell>
          <cell r="B63" t="str">
            <v>Africa</v>
          </cell>
          <cell r="C63" t="str">
            <v>South of Sahara</v>
          </cell>
        </row>
        <row r="64">
          <cell r="A64" t="str">
            <v>Senegal</v>
          </cell>
          <cell r="B64" t="str">
            <v>Africa</v>
          </cell>
          <cell r="C64" t="str">
            <v>South of Sahara</v>
          </cell>
        </row>
        <row r="65">
          <cell r="A65" t="str">
            <v>Seychelles</v>
          </cell>
          <cell r="B65" t="str">
            <v>Africa</v>
          </cell>
          <cell r="C65" t="str">
            <v>South of Sahara</v>
          </cell>
        </row>
        <row r="66">
          <cell r="A66" t="str">
            <v>Sierra Leone</v>
          </cell>
          <cell r="B66" t="str">
            <v>Africa</v>
          </cell>
          <cell r="C66" t="str">
            <v>South of Sahara</v>
          </cell>
        </row>
        <row r="67">
          <cell r="A67" t="str">
            <v>Somalia</v>
          </cell>
          <cell r="B67" t="str">
            <v>Africa</v>
          </cell>
          <cell r="C67" t="str">
            <v>South of Sahara</v>
          </cell>
        </row>
        <row r="68">
          <cell r="A68" t="str">
            <v>South Africa</v>
          </cell>
          <cell r="B68" t="str">
            <v>Africa</v>
          </cell>
          <cell r="C68" t="str">
            <v>South of Sahara</v>
          </cell>
        </row>
        <row r="69">
          <cell r="A69" t="str">
            <v>St. Helena</v>
          </cell>
          <cell r="B69" t="str">
            <v>Africa</v>
          </cell>
          <cell r="C69" t="str">
            <v>South of Sahara</v>
          </cell>
        </row>
        <row r="70">
          <cell r="A70" t="str">
            <v>Sudan</v>
          </cell>
          <cell r="B70" t="str">
            <v>Africa</v>
          </cell>
          <cell r="C70" t="str">
            <v>South of Sahara</v>
          </cell>
        </row>
        <row r="71">
          <cell r="A71" t="str">
            <v>Swaziland</v>
          </cell>
          <cell r="B71" t="str">
            <v>Africa</v>
          </cell>
          <cell r="C71" t="str">
            <v>South of Sahara</v>
          </cell>
        </row>
        <row r="72">
          <cell r="A72" t="str">
            <v>Tanzania</v>
          </cell>
          <cell r="B72" t="str">
            <v>Africa</v>
          </cell>
          <cell r="C72" t="str">
            <v>South of Sahara</v>
          </cell>
        </row>
        <row r="73">
          <cell r="A73" t="str">
            <v>Togo</v>
          </cell>
          <cell r="B73" t="str">
            <v>Africa</v>
          </cell>
          <cell r="C73" t="str">
            <v>South of Sahara</v>
          </cell>
        </row>
        <row r="74">
          <cell r="A74" t="str">
            <v>Uganda</v>
          </cell>
          <cell r="B74" t="str">
            <v>Africa</v>
          </cell>
          <cell r="C74" t="str">
            <v>South of Sahara</v>
          </cell>
        </row>
        <row r="75">
          <cell r="A75" t="str">
            <v>Zambia</v>
          </cell>
          <cell r="B75" t="str">
            <v>Africa</v>
          </cell>
          <cell r="C75" t="str">
            <v>South of Sahara</v>
          </cell>
        </row>
        <row r="76">
          <cell r="A76" t="str">
            <v>Zimbabwe</v>
          </cell>
          <cell r="B76" t="str">
            <v>Africa</v>
          </cell>
          <cell r="C76" t="str">
            <v>South of Sahara</v>
          </cell>
        </row>
        <row r="77">
          <cell r="A77" t="str">
            <v>Anguilla</v>
          </cell>
          <cell r="B77" t="str">
            <v>America</v>
          </cell>
          <cell r="C77" t="str">
            <v>North &amp; Central America</v>
          </cell>
        </row>
        <row r="78">
          <cell r="A78" t="str">
            <v>Antigua and Barbuda</v>
          </cell>
          <cell r="B78" t="str">
            <v>America</v>
          </cell>
          <cell r="C78" t="str">
            <v>North &amp; Central America</v>
          </cell>
        </row>
        <row r="79">
          <cell r="A79" t="str">
            <v>Aruba</v>
          </cell>
          <cell r="B79" t="str">
            <v>America</v>
          </cell>
          <cell r="C79" t="str">
            <v>North &amp; Central America</v>
          </cell>
        </row>
        <row r="80">
          <cell r="A80" t="str">
            <v>Bahamas</v>
          </cell>
          <cell r="B80" t="str">
            <v>America</v>
          </cell>
          <cell r="C80" t="str">
            <v>North &amp; Central America</v>
          </cell>
        </row>
        <row r="81">
          <cell r="A81" t="str">
            <v>Barbados</v>
          </cell>
          <cell r="B81" t="str">
            <v>America</v>
          </cell>
          <cell r="C81" t="str">
            <v>North &amp; Central America</v>
          </cell>
        </row>
        <row r="82">
          <cell r="A82" t="str">
            <v>Belize</v>
          </cell>
          <cell r="B82" t="str">
            <v>America</v>
          </cell>
          <cell r="C82" t="str">
            <v>North &amp; Central America</v>
          </cell>
        </row>
        <row r="83">
          <cell r="A83" t="str">
            <v>Bermuda</v>
          </cell>
          <cell r="B83" t="str">
            <v>America</v>
          </cell>
          <cell r="C83" t="str">
            <v>North &amp; Central America</v>
          </cell>
        </row>
        <row r="84">
          <cell r="A84" t="str">
            <v>Cayman Islands</v>
          </cell>
          <cell r="B84" t="str">
            <v>America</v>
          </cell>
          <cell r="C84" t="str">
            <v>North &amp; Central America</v>
          </cell>
        </row>
        <row r="85">
          <cell r="A85" t="str">
            <v>Costa Rica</v>
          </cell>
          <cell r="B85" t="str">
            <v>America</v>
          </cell>
          <cell r="C85" t="str">
            <v>North &amp; Central America</v>
          </cell>
        </row>
        <row r="86">
          <cell r="A86" t="str">
            <v>Cuba</v>
          </cell>
          <cell r="B86" t="str">
            <v>America</v>
          </cell>
          <cell r="C86" t="str">
            <v>North &amp; Central America</v>
          </cell>
        </row>
        <row r="87">
          <cell r="A87" t="str">
            <v>Dominica</v>
          </cell>
          <cell r="B87" t="str">
            <v>America</v>
          </cell>
          <cell r="C87" t="str">
            <v>North &amp; Central America</v>
          </cell>
        </row>
        <row r="88">
          <cell r="A88" t="str">
            <v>Dominican Republic</v>
          </cell>
          <cell r="B88" t="str">
            <v>America</v>
          </cell>
          <cell r="C88" t="str">
            <v>North &amp; Central America</v>
          </cell>
        </row>
        <row r="89">
          <cell r="A89" t="str">
            <v>El Salvador</v>
          </cell>
          <cell r="B89" t="str">
            <v>America</v>
          </cell>
          <cell r="C89" t="str">
            <v>North &amp; Central America</v>
          </cell>
        </row>
        <row r="90">
          <cell r="A90" t="str">
            <v>Grenada</v>
          </cell>
          <cell r="B90" t="str">
            <v>America</v>
          </cell>
          <cell r="C90" t="str">
            <v>North &amp; Central America</v>
          </cell>
        </row>
        <row r="91">
          <cell r="A91" t="str">
            <v>Guatemala</v>
          </cell>
          <cell r="B91" t="str">
            <v>America</v>
          </cell>
          <cell r="C91" t="str">
            <v>North &amp; Central America</v>
          </cell>
        </row>
        <row r="92">
          <cell r="A92" t="str">
            <v>Haiti</v>
          </cell>
          <cell r="B92" t="str">
            <v>America</v>
          </cell>
          <cell r="C92" t="str">
            <v>North &amp; Central America</v>
          </cell>
        </row>
        <row r="93">
          <cell r="A93" t="str">
            <v>Honduras</v>
          </cell>
          <cell r="B93" t="str">
            <v>America</v>
          </cell>
          <cell r="C93" t="str">
            <v>North &amp; Central America</v>
          </cell>
        </row>
        <row r="94">
          <cell r="A94" t="str">
            <v>Jamaica</v>
          </cell>
          <cell r="B94" t="str">
            <v>America</v>
          </cell>
          <cell r="C94" t="str">
            <v>North &amp; Central America</v>
          </cell>
        </row>
        <row r="95">
          <cell r="A95" t="str">
            <v>Mexico</v>
          </cell>
          <cell r="B95" t="str">
            <v>America</v>
          </cell>
          <cell r="C95" t="str">
            <v>North &amp; Central America</v>
          </cell>
        </row>
        <row r="96">
          <cell r="A96" t="str">
            <v>Montserrat</v>
          </cell>
          <cell r="B96" t="str">
            <v>America</v>
          </cell>
          <cell r="C96" t="str">
            <v>North &amp; Central America</v>
          </cell>
        </row>
        <row r="97">
          <cell r="A97" t="str">
            <v>Netherlands Antilles</v>
          </cell>
          <cell r="B97" t="str">
            <v>America</v>
          </cell>
          <cell r="C97" t="str">
            <v>North &amp; Central America</v>
          </cell>
        </row>
        <row r="98">
          <cell r="A98" t="str">
            <v>Nicaragua</v>
          </cell>
          <cell r="B98" t="str">
            <v>America</v>
          </cell>
          <cell r="C98" t="str">
            <v>North &amp; Central America</v>
          </cell>
        </row>
        <row r="99">
          <cell r="A99" t="str">
            <v>Panama</v>
          </cell>
          <cell r="B99" t="str">
            <v>America</v>
          </cell>
          <cell r="C99" t="str">
            <v>North &amp; Central America</v>
          </cell>
        </row>
        <row r="100">
          <cell r="A100" t="str">
            <v>St. Kitts-Nevis</v>
          </cell>
          <cell r="B100" t="str">
            <v>America</v>
          </cell>
          <cell r="C100" t="str">
            <v>North &amp; Central America</v>
          </cell>
        </row>
        <row r="101">
          <cell r="A101" t="str">
            <v>St. Lucia</v>
          </cell>
          <cell r="B101" t="str">
            <v>America</v>
          </cell>
          <cell r="C101" t="str">
            <v>North &amp; Central America</v>
          </cell>
        </row>
        <row r="102">
          <cell r="A102" t="str">
            <v>St.Vincent &amp; Grenadines</v>
          </cell>
          <cell r="B102" t="str">
            <v>America</v>
          </cell>
          <cell r="C102" t="str">
            <v>North &amp; Central America</v>
          </cell>
        </row>
        <row r="103">
          <cell r="A103" t="str">
            <v>Trinidad and Tobago</v>
          </cell>
          <cell r="B103" t="str">
            <v>America</v>
          </cell>
          <cell r="C103" t="str">
            <v>North &amp; Central America</v>
          </cell>
        </row>
        <row r="104">
          <cell r="A104" t="str">
            <v>Turks and Caicos Islands</v>
          </cell>
          <cell r="B104" t="str">
            <v>America</v>
          </cell>
          <cell r="C104" t="str">
            <v>North &amp; Central America</v>
          </cell>
        </row>
        <row r="105">
          <cell r="A105" t="str">
            <v>Virgin Islands (UK)</v>
          </cell>
          <cell r="B105" t="str">
            <v>America</v>
          </cell>
          <cell r="C105" t="str">
            <v>North &amp; Central America</v>
          </cell>
        </row>
        <row r="106">
          <cell r="A106" t="str">
            <v>Argentina</v>
          </cell>
          <cell r="B106" t="str">
            <v>America</v>
          </cell>
          <cell r="C106" t="str">
            <v>South America</v>
          </cell>
        </row>
        <row r="107">
          <cell r="A107" t="str">
            <v>Bolivia</v>
          </cell>
          <cell r="B107" t="str">
            <v>America</v>
          </cell>
          <cell r="C107" t="str">
            <v>South America</v>
          </cell>
        </row>
        <row r="108">
          <cell r="A108" t="str">
            <v>Brazil</v>
          </cell>
          <cell r="B108" t="str">
            <v>America</v>
          </cell>
          <cell r="C108" t="str">
            <v>South America</v>
          </cell>
        </row>
        <row r="109">
          <cell r="A109" t="str">
            <v>Chile</v>
          </cell>
          <cell r="B109" t="str">
            <v>America</v>
          </cell>
          <cell r="C109" t="str">
            <v>South America</v>
          </cell>
        </row>
        <row r="110">
          <cell r="A110" t="str">
            <v>Colombia</v>
          </cell>
          <cell r="B110" t="str">
            <v>America</v>
          </cell>
          <cell r="C110" t="str">
            <v>South America</v>
          </cell>
        </row>
        <row r="111">
          <cell r="A111" t="str">
            <v>Ecuador</v>
          </cell>
          <cell r="B111" t="str">
            <v>America</v>
          </cell>
          <cell r="C111" t="str">
            <v>South America</v>
          </cell>
        </row>
        <row r="112">
          <cell r="A112" t="str">
            <v>Falkland Islands (Malvinas)</v>
          </cell>
          <cell r="B112" t="str">
            <v>America</v>
          </cell>
          <cell r="C112" t="str">
            <v>South America</v>
          </cell>
        </row>
        <row r="113">
          <cell r="A113" t="str">
            <v>Guyana</v>
          </cell>
          <cell r="B113" t="str">
            <v>America</v>
          </cell>
          <cell r="C113" t="str">
            <v>South America</v>
          </cell>
        </row>
        <row r="114">
          <cell r="A114" t="str">
            <v>Paraguay</v>
          </cell>
          <cell r="B114" t="str">
            <v>America</v>
          </cell>
          <cell r="C114" t="str">
            <v>South America</v>
          </cell>
        </row>
        <row r="115">
          <cell r="A115" t="str">
            <v>Peru</v>
          </cell>
          <cell r="B115" t="str">
            <v>America</v>
          </cell>
          <cell r="C115" t="str">
            <v>South America</v>
          </cell>
        </row>
        <row r="116">
          <cell r="A116" t="str">
            <v>Suriname</v>
          </cell>
          <cell r="B116" t="str">
            <v>America</v>
          </cell>
          <cell r="C116" t="str">
            <v>South America</v>
          </cell>
        </row>
        <row r="117">
          <cell r="A117" t="str">
            <v>Uruguay</v>
          </cell>
          <cell r="B117" t="str">
            <v>America</v>
          </cell>
          <cell r="C117" t="str">
            <v>South America</v>
          </cell>
        </row>
        <row r="118">
          <cell r="A118" t="str">
            <v>Venezuela</v>
          </cell>
          <cell r="B118" t="str">
            <v>America</v>
          </cell>
          <cell r="C118" t="str">
            <v>South America</v>
          </cell>
        </row>
        <row r="119">
          <cell r="A119" t="str">
            <v>Brunei</v>
          </cell>
          <cell r="B119" t="str">
            <v>Asia</v>
          </cell>
          <cell r="C119" t="str">
            <v>Far East Asia</v>
          </cell>
        </row>
        <row r="120">
          <cell r="A120" t="str">
            <v>Cambodia</v>
          </cell>
          <cell r="B120" t="str">
            <v>Asia</v>
          </cell>
          <cell r="C120" t="str">
            <v>Far East Asia</v>
          </cell>
        </row>
        <row r="121">
          <cell r="A121" t="str">
            <v>China</v>
          </cell>
          <cell r="B121" t="str">
            <v>Asia</v>
          </cell>
          <cell r="C121" t="str">
            <v>Far East Asia</v>
          </cell>
        </row>
        <row r="122">
          <cell r="A122" t="str">
            <v>Chinese Taipei</v>
          </cell>
          <cell r="B122" t="str">
            <v>Asia</v>
          </cell>
          <cell r="C122" t="str">
            <v>Far East Asia</v>
          </cell>
        </row>
        <row r="123">
          <cell r="A123" t="str">
            <v>Hong Kong, China</v>
          </cell>
          <cell r="B123" t="str">
            <v>Asia</v>
          </cell>
          <cell r="C123" t="str">
            <v>Far East Asia</v>
          </cell>
        </row>
        <row r="124">
          <cell r="A124" t="str">
            <v>Indonesia</v>
          </cell>
          <cell r="B124" t="str">
            <v>Asia</v>
          </cell>
          <cell r="C124" t="str">
            <v>Far East Asia</v>
          </cell>
        </row>
        <row r="125">
          <cell r="A125" t="str">
            <v>Korea</v>
          </cell>
          <cell r="B125" t="str">
            <v>Asia</v>
          </cell>
          <cell r="C125" t="str">
            <v>Far East Asia</v>
          </cell>
        </row>
        <row r="126">
          <cell r="A126" t="str">
            <v>Korea, Dem. Rep.</v>
          </cell>
          <cell r="B126" t="str">
            <v>Asia</v>
          </cell>
          <cell r="C126" t="str">
            <v>Far East Asia</v>
          </cell>
        </row>
        <row r="127">
          <cell r="A127" t="str">
            <v>Laos</v>
          </cell>
          <cell r="B127" t="str">
            <v>Asia</v>
          </cell>
          <cell r="C127" t="str">
            <v>Far East Asia</v>
          </cell>
        </row>
        <row r="128">
          <cell r="A128" t="str">
            <v>Macao</v>
          </cell>
          <cell r="B128" t="str">
            <v>Asia</v>
          </cell>
          <cell r="C128" t="str">
            <v>Far East Asia</v>
          </cell>
        </row>
        <row r="129">
          <cell r="A129" t="str">
            <v>Malaysia</v>
          </cell>
          <cell r="B129" t="str">
            <v>Asia</v>
          </cell>
          <cell r="C129" t="str">
            <v>Far East Asia</v>
          </cell>
        </row>
        <row r="130">
          <cell r="A130" t="str">
            <v>Mekong Delta Project</v>
          </cell>
          <cell r="B130" t="str">
            <v>Asia</v>
          </cell>
          <cell r="C130" t="str">
            <v>Far East Asia</v>
          </cell>
        </row>
        <row r="131">
          <cell r="A131" t="str">
            <v>Mongolia</v>
          </cell>
          <cell r="B131" t="str">
            <v>Asia</v>
          </cell>
          <cell r="C131" t="str">
            <v>Far East Asia</v>
          </cell>
        </row>
        <row r="132">
          <cell r="A132" t="str">
            <v>Philippines</v>
          </cell>
          <cell r="B132" t="str">
            <v>Asia</v>
          </cell>
          <cell r="C132" t="str">
            <v>Far East Asia</v>
          </cell>
        </row>
        <row r="133">
          <cell r="A133" t="str">
            <v>Singapore</v>
          </cell>
          <cell r="B133" t="str">
            <v>Asia</v>
          </cell>
          <cell r="C133" t="str">
            <v>Far East Asia</v>
          </cell>
        </row>
        <row r="134">
          <cell r="A134" t="str">
            <v>Thailand</v>
          </cell>
          <cell r="B134" t="str">
            <v>Asia</v>
          </cell>
          <cell r="C134" t="str">
            <v>Far East Asia</v>
          </cell>
        </row>
        <row r="135">
          <cell r="A135" t="str">
            <v>Timor-Leste</v>
          </cell>
          <cell r="B135" t="str">
            <v>Asia</v>
          </cell>
          <cell r="C135" t="str">
            <v>Far East Asia</v>
          </cell>
        </row>
        <row r="136">
          <cell r="A136" t="str">
            <v>Vietnam</v>
          </cell>
          <cell r="B136" t="str">
            <v>Asia</v>
          </cell>
          <cell r="C136" t="str">
            <v>Far East Asia</v>
          </cell>
        </row>
        <row r="137">
          <cell r="A137" t="str">
            <v>Afghanistan</v>
          </cell>
          <cell r="B137" t="str">
            <v>Asia</v>
          </cell>
          <cell r="C137" t="str">
            <v>South &amp; Central Asia</v>
          </cell>
        </row>
        <row r="138">
          <cell r="A138" t="str">
            <v>Armenia</v>
          </cell>
          <cell r="B138" t="str">
            <v>Asia</v>
          </cell>
          <cell r="C138" t="str">
            <v>South &amp; Central Asia</v>
          </cell>
        </row>
        <row r="139">
          <cell r="A139" t="str">
            <v>Azerbaijan</v>
          </cell>
          <cell r="B139" t="str">
            <v>Asia</v>
          </cell>
          <cell r="C139" t="str">
            <v>South &amp; Central Asia</v>
          </cell>
        </row>
        <row r="140">
          <cell r="A140" t="str">
            <v>Bangladesh</v>
          </cell>
          <cell r="B140" t="str">
            <v>Asia</v>
          </cell>
          <cell r="C140" t="str">
            <v>South &amp; Central Asia</v>
          </cell>
        </row>
        <row r="141">
          <cell r="A141" t="str">
            <v>Bhutan</v>
          </cell>
          <cell r="B141" t="str">
            <v>Asia</v>
          </cell>
          <cell r="C141" t="str">
            <v>South &amp; Central Asia</v>
          </cell>
        </row>
        <row r="142">
          <cell r="A142" t="str">
            <v>Georgia</v>
          </cell>
          <cell r="B142" t="str">
            <v>Asia</v>
          </cell>
          <cell r="C142" t="str">
            <v>South &amp; Central Asia</v>
          </cell>
        </row>
        <row r="143">
          <cell r="A143" t="str">
            <v>India</v>
          </cell>
          <cell r="B143" t="str">
            <v>Asia</v>
          </cell>
          <cell r="C143" t="str">
            <v>South &amp; Central Asia</v>
          </cell>
        </row>
        <row r="144">
          <cell r="A144" t="str">
            <v>Indus Basin</v>
          </cell>
          <cell r="B144" t="str">
            <v>Asia</v>
          </cell>
          <cell r="C144" t="str">
            <v>South &amp; Central Asia</v>
          </cell>
        </row>
        <row r="145">
          <cell r="A145" t="str">
            <v>Kazakhstan</v>
          </cell>
          <cell r="B145" t="str">
            <v>Asia</v>
          </cell>
          <cell r="C145" t="str">
            <v>South &amp; Central Asia</v>
          </cell>
        </row>
        <row r="146">
          <cell r="A146" t="str">
            <v>Kyrgyz Republic</v>
          </cell>
          <cell r="B146" t="str">
            <v>Asia</v>
          </cell>
          <cell r="C146" t="str">
            <v>South &amp; Central Asia</v>
          </cell>
        </row>
        <row r="147">
          <cell r="A147" t="str">
            <v>Maldives</v>
          </cell>
          <cell r="B147" t="str">
            <v>Asia</v>
          </cell>
          <cell r="C147" t="str">
            <v>South &amp; Central Asia</v>
          </cell>
        </row>
        <row r="148">
          <cell r="A148" t="str">
            <v>Myanmar</v>
          </cell>
          <cell r="B148" t="str">
            <v>Asia</v>
          </cell>
          <cell r="C148" t="str">
            <v>South &amp; Central Asia</v>
          </cell>
        </row>
        <row r="149">
          <cell r="A149" t="str">
            <v>Nepal</v>
          </cell>
          <cell r="B149" t="str">
            <v>Asia</v>
          </cell>
          <cell r="C149" t="str">
            <v>South &amp; Central Asia</v>
          </cell>
        </row>
        <row r="150">
          <cell r="A150" t="str">
            <v>Pakistan</v>
          </cell>
          <cell r="B150" t="str">
            <v>Asia</v>
          </cell>
          <cell r="C150" t="str">
            <v>South &amp; Central Asia</v>
          </cell>
        </row>
        <row r="151">
          <cell r="A151" t="str">
            <v>Sri Lanka</v>
          </cell>
          <cell r="B151" t="str">
            <v>Asia</v>
          </cell>
          <cell r="C151" t="str">
            <v>South &amp; Central Asia</v>
          </cell>
        </row>
        <row r="152">
          <cell r="A152" t="str">
            <v>Tajikistan</v>
          </cell>
          <cell r="B152" t="str">
            <v>Asia</v>
          </cell>
          <cell r="C152" t="str">
            <v>South &amp; Central Asia</v>
          </cell>
        </row>
        <row r="153">
          <cell r="A153" t="str">
            <v>Turkmenistan</v>
          </cell>
          <cell r="B153" t="str">
            <v>Asia</v>
          </cell>
          <cell r="C153" t="str">
            <v>South &amp; Central Asia</v>
          </cell>
        </row>
        <row r="154">
          <cell r="A154" t="str">
            <v>Uzbekistan</v>
          </cell>
          <cell r="B154" t="str">
            <v>Asia</v>
          </cell>
          <cell r="C154" t="str">
            <v>South &amp; Central Asia</v>
          </cell>
        </row>
        <row r="155">
          <cell r="A155" t="str">
            <v>Bahrain</v>
          </cell>
          <cell r="B155" t="str">
            <v>Asia</v>
          </cell>
          <cell r="C155" t="str">
            <v>Middle East</v>
          </cell>
        </row>
        <row r="156">
          <cell r="A156" t="str">
            <v>Iran</v>
          </cell>
          <cell r="B156" t="str">
            <v>Asia</v>
          </cell>
          <cell r="C156" t="str">
            <v>Middle East</v>
          </cell>
        </row>
        <row r="157">
          <cell r="A157" t="str">
            <v>Iraq</v>
          </cell>
          <cell r="B157" t="str">
            <v>Asia</v>
          </cell>
          <cell r="C157" t="str">
            <v>Middle East</v>
          </cell>
        </row>
        <row r="158">
          <cell r="A158" t="str">
            <v>Israel</v>
          </cell>
          <cell r="B158" t="str">
            <v>Asia</v>
          </cell>
          <cell r="C158" t="str">
            <v>Middle East</v>
          </cell>
        </row>
        <row r="159">
          <cell r="A159" t="str">
            <v>Jordan</v>
          </cell>
          <cell r="B159" t="str">
            <v>Asia</v>
          </cell>
          <cell r="C159" t="str">
            <v>Middle East</v>
          </cell>
        </row>
        <row r="160">
          <cell r="A160" t="str">
            <v>Kuwait</v>
          </cell>
          <cell r="B160" t="str">
            <v>Asia</v>
          </cell>
          <cell r="C160" t="str">
            <v>Middle East</v>
          </cell>
        </row>
        <row r="161">
          <cell r="A161" t="str">
            <v>Lebanon</v>
          </cell>
          <cell r="B161" t="str">
            <v>Asia</v>
          </cell>
          <cell r="C161" t="str">
            <v>Middle East</v>
          </cell>
        </row>
        <row r="162">
          <cell r="A162" t="str">
            <v>Oman</v>
          </cell>
          <cell r="B162" t="str">
            <v>Asia</v>
          </cell>
          <cell r="C162" t="str">
            <v>Middle East</v>
          </cell>
        </row>
        <row r="163">
          <cell r="A163" t="str">
            <v>West Bank &amp; Gaza Strip</v>
          </cell>
          <cell r="B163" t="str">
            <v>Asia</v>
          </cell>
          <cell r="C163" t="str">
            <v>Middle East</v>
          </cell>
        </row>
        <row r="164">
          <cell r="A164" t="str">
            <v>Qatar</v>
          </cell>
          <cell r="B164" t="str">
            <v>Asia</v>
          </cell>
          <cell r="C164" t="str">
            <v>Middle East</v>
          </cell>
        </row>
        <row r="165">
          <cell r="A165" t="str">
            <v>Saudi Arabia</v>
          </cell>
          <cell r="B165" t="str">
            <v>Asia</v>
          </cell>
          <cell r="C165" t="str">
            <v>Middle East</v>
          </cell>
        </row>
        <row r="166">
          <cell r="A166" t="str">
            <v>Syria</v>
          </cell>
          <cell r="B166" t="str">
            <v>Asia</v>
          </cell>
          <cell r="C166" t="str">
            <v>Middle East</v>
          </cell>
        </row>
        <row r="167">
          <cell r="A167" t="str">
            <v>United Arab Emirates</v>
          </cell>
          <cell r="B167" t="str">
            <v>Asia</v>
          </cell>
          <cell r="C167" t="str">
            <v>Middle East</v>
          </cell>
        </row>
        <row r="168">
          <cell r="A168" t="str">
            <v>Yemen</v>
          </cell>
          <cell r="B168" t="str">
            <v>Asia</v>
          </cell>
          <cell r="C168" t="str">
            <v>Middle East</v>
          </cell>
        </row>
        <row r="169">
          <cell r="A169" t="str">
            <v>Cook Islands</v>
          </cell>
          <cell r="B169" t="str">
            <v>Oceania</v>
          </cell>
          <cell r="C169" t="str">
            <v>Oceania</v>
          </cell>
        </row>
        <row r="170">
          <cell r="A170" t="str">
            <v>Fiji</v>
          </cell>
          <cell r="B170" t="str">
            <v>Oceania</v>
          </cell>
          <cell r="C170" t="str">
            <v>Oceania</v>
          </cell>
        </row>
        <row r="171">
          <cell r="A171" t="str">
            <v>French Polynesia</v>
          </cell>
          <cell r="B171" t="str">
            <v>Oceania</v>
          </cell>
          <cell r="C171" t="str">
            <v>Oceania</v>
          </cell>
        </row>
        <row r="172">
          <cell r="A172" t="str">
            <v>Kiribati</v>
          </cell>
          <cell r="B172" t="str">
            <v>Oceania</v>
          </cell>
          <cell r="C172" t="str">
            <v>Oceania</v>
          </cell>
        </row>
        <row r="173">
          <cell r="A173" t="str">
            <v>Marshall Islands</v>
          </cell>
          <cell r="B173" t="str">
            <v>Oceania</v>
          </cell>
          <cell r="C173" t="str">
            <v>Oceania</v>
          </cell>
        </row>
        <row r="174">
          <cell r="A174" t="str">
            <v>Micronesia, Fed. States</v>
          </cell>
          <cell r="B174" t="str">
            <v>Oceania</v>
          </cell>
          <cell r="C174" t="str">
            <v>Oceania</v>
          </cell>
        </row>
        <row r="175">
          <cell r="A175" t="str">
            <v>Nauru</v>
          </cell>
          <cell r="B175" t="str">
            <v>Oceania</v>
          </cell>
          <cell r="C175" t="str">
            <v>Oceania</v>
          </cell>
        </row>
        <row r="176">
          <cell r="A176" t="str">
            <v>New Caledonia</v>
          </cell>
          <cell r="B176" t="str">
            <v>Oceania</v>
          </cell>
          <cell r="C176" t="str">
            <v>Oceania</v>
          </cell>
        </row>
        <row r="177">
          <cell r="A177" t="str">
            <v>Niue</v>
          </cell>
          <cell r="B177" t="str">
            <v>Oceania</v>
          </cell>
          <cell r="C177" t="str">
            <v>Oceania</v>
          </cell>
        </row>
        <row r="178">
          <cell r="A178" t="str">
            <v>Northern Marianas</v>
          </cell>
          <cell r="B178" t="str">
            <v>Oceania</v>
          </cell>
          <cell r="C178" t="str">
            <v>Oceania</v>
          </cell>
        </row>
        <row r="179">
          <cell r="A179" t="str">
            <v>Palau</v>
          </cell>
          <cell r="B179" t="str">
            <v>Oceania</v>
          </cell>
          <cell r="C179" t="str">
            <v>Oceania</v>
          </cell>
        </row>
        <row r="180">
          <cell r="A180" t="str">
            <v>Papua New Guinea</v>
          </cell>
          <cell r="B180" t="str">
            <v>Oceania</v>
          </cell>
          <cell r="C180" t="str">
            <v>Oceania</v>
          </cell>
        </row>
        <row r="181">
          <cell r="A181" t="str">
            <v>Samoa</v>
          </cell>
          <cell r="B181" t="str">
            <v>Oceania</v>
          </cell>
          <cell r="C181" t="str">
            <v>Oceania</v>
          </cell>
        </row>
        <row r="182">
          <cell r="A182" t="str">
            <v>Solomon Islands</v>
          </cell>
          <cell r="B182" t="str">
            <v>Oceania</v>
          </cell>
          <cell r="C182" t="str">
            <v>Oceania</v>
          </cell>
        </row>
        <row r="183">
          <cell r="A183" t="str">
            <v>Tokelau</v>
          </cell>
          <cell r="B183" t="str">
            <v>Oceania</v>
          </cell>
          <cell r="C183" t="str">
            <v>Oceania</v>
          </cell>
        </row>
        <row r="184">
          <cell r="A184" t="str">
            <v>Tonga</v>
          </cell>
          <cell r="B184" t="str">
            <v>Oceania</v>
          </cell>
          <cell r="C184" t="str">
            <v>Oceania</v>
          </cell>
        </row>
        <row r="185">
          <cell r="A185" t="str">
            <v>Tuvalu</v>
          </cell>
          <cell r="B185" t="str">
            <v>Oceania</v>
          </cell>
          <cell r="C185" t="str">
            <v>Oceania</v>
          </cell>
        </row>
        <row r="186">
          <cell r="A186" t="str">
            <v>Vanuatu</v>
          </cell>
          <cell r="B186" t="str">
            <v>Oceania</v>
          </cell>
          <cell r="C186" t="str">
            <v>Oceania</v>
          </cell>
        </row>
        <row r="187">
          <cell r="A187" t="str">
            <v>Wallis &amp; Futuna</v>
          </cell>
          <cell r="B187" t="str">
            <v>Oceania</v>
          </cell>
          <cell r="C187" t="str">
            <v>Oceania</v>
          </cell>
        </row>
      </sheetData>
      <sheetData sheetId="3">
        <row r="3">
          <cell r="A3" t="str">
            <v>Afghanistan</v>
          </cell>
        </row>
      </sheetData>
      <sheetData sheetId="4"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tadata"/>
      <sheetName val="Data check"/>
      <sheetName val="Figure 3.5"/>
      <sheetName val="Figure 3.8 - top 10"/>
      <sheetName val="Scratch"/>
      <sheetName val="Analysis - Recipients"/>
      <sheetName val="Sheet1"/>
      <sheetName val="Analysis - Total MDB HA and ODA"/>
      <sheetName val="MDBs_ODA"/>
    </sheetNames>
    <sheetDataSet>
      <sheetData sheetId="0"/>
      <sheetData sheetId="1"/>
      <sheetData sheetId="2">
        <row r="5">
          <cell r="E5">
            <v>2011</v>
          </cell>
          <cell r="F5">
            <v>2012</v>
          </cell>
          <cell r="G5">
            <v>2013</v>
          </cell>
          <cell r="H5">
            <v>2014</v>
          </cell>
          <cell r="I5">
            <v>2015</v>
          </cell>
          <cell r="J5">
            <v>2016</v>
          </cell>
          <cell r="K5">
            <v>2017</v>
          </cell>
          <cell r="L5">
            <v>2018</v>
          </cell>
          <cell r="M5">
            <v>2019</v>
          </cell>
          <cell r="N5">
            <v>2020</v>
          </cell>
        </row>
        <row r="6">
          <cell r="B6" t="str">
            <v>International Development Association</v>
          </cell>
          <cell r="E6">
            <v>1.9179726109999997</v>
          </cell>
          <cell r="F6">
            <v>1.610276882</v>
          </cell>
          <cell r="G6">
            <v>2.4124334820000004</v>
          </cell>
          <cell r="H6">
            <v>3.0439148970000001</v>
          </cell>
          <cell r="I6">
            <v>3.3599416839999994</v>
          </cell>
          <cell r="J6">
            <v>3.7713113060000003</v>
          </cell>
          <cell r="K6">
            <v>5.2768779790000009</v>
          </cell>
          <cell r="L6">
            <v>5.4949062080000006</v>
          </cell>
          <cell r="M6">
            <v>6.4782177630000009</v>
          </cell>
          <cell r="N6">
            <v>6.6508193890000005</v>
          </cell>
        </row>
        <row r="7">
          <cell r="E7">
            <v>1.0456081310000003</v>
          </cell>
          <cell r="F7">
            <v>0.86025905999999996</v>
          </cell>
          <cell r="G7">
            <v>1.0842930430000002</v>
          </cell>
          <cell r="H7">
            <v>1.000915803</v>
          </cell>
          <cell r="I7">
            <v>0.84568443399999993</v>
          </cell>
          <cell r="J7">
            <v>0.56157205199999993</v>
          </cell>
          <cell r="K7">
            <v>1.2553715030000001</v>
          </cell>
          <cell r="L7">
            <v>1.8321467029999998</v>
          </cell>
          <cell r="M7">
            <v>2.3463540469999997</v>
          </cell>
          <cell r="N7">
            <v>2.8390862699999997</v>
          </cell>
        </row>
        <row r="8">
          <cell r="B8" t="str">
            <v>Asian Development Bank</v>
          </cell>
          <cell r="E8">
            <v>0.30485810899999999</v>
          </cell>
          <cell r="F8">
            <v>7.807583500000001E-2</v>
          </cell>
          <cell r="G8">
            <v>0.59641935299999993</v>
          </cell>
          <cell r="H8">
            <v>0.51005195300000006</v>
          </cell>
          <cell r="I8">
            <v>0.55310750700000011</v>
          </cell>
          <cell r="J8">
            <v>0.512482306</v>
          </cell>
          <cell r="K8">
            <v>0.85163618799999996</v>
          </cell>
          <cell r="L8">
            <v>0.48496036600000003</v>
          </cell>
          <cell r="M8">
            <v>0.414041357</v>
          </cell>
          <cell r="N8">
            <v>0.68383303500000003</v>
          </cell>
        </row>
        <row r="9">
          <cell r="E9">
            <v>0.10457475300000001</v>
          </cell>
          <cell r="F9">
            <v>0.19507202200000001</v>
          </cell>
          <cell r="G9">
            <v>0.15095430900000001</v>
          </cell>
          <cell r="H9">
            <v>0.10211566599999999</v>
          </cell>
          <cell r="I9">
            <v>0.18106463900000003</v>
          </cell>
          <cell r="J9">
            <v>0.20592464800000002</v>
          </cell>
          <cell r="K9">
            <v>0.216195633</v>
          </cell>
          <cell r="L9">
            <v>0.23026550600000001</v>
          </cell>
          <cell r="M9">
            <v>0.24133763599999999</v>
          </cell>
          <cell r="N9">
            <v>0.37841683700000001</v>
          </cell>
        </row>
        <row r="10">
          <cell r="B10" t="str">
            <v>African Development Fund</v>
          </cell>
          <cell r="E10">
            <v>0.42820317400000002</v>
          </cell>
          <cell r="F10">
            <v>0.32213472399999998</v>
          </cell>
          <cell r="G10">
            <v>0.62750069099999994</v>
          </cell>
          <cell r="H10">
            <v>0.418939424</v>
          </cell>
          <cell r="I10">
            <v>0.51898237800000002</v>
          </cell>
          <cell r="J10">
            <v>0.45365391400000005</v>
          </cell>
          <cell r="K10">
            <v>0.62141666700000009</v>
          </cell>
          <cell r="L10">
            <v>0.58268044599999991</v>
          </cell>
          <cell r="M10">
            <v>0.31782521400000002</v>
          </cell>
          <cell r="N10">
            <v>0.236968031</v>
          </cell>
        </row>
        <row r="11">
          <cell r="E11">
            <v>0.24507376099999997</v>
          </cell>
          <cell r="F11">
            <v>0.12415248599999998</v>
          </cell>
          <cell r="G11">
            <v>0.17871093399999999</v>
          </cell>
          <cell r="H11">
            <v>0.17752516599999998</v>
          </cell>
          <cell r="I11">
            <v>0.16433972900000002</v>
          </cell>
          <cell r="J11">
            <v>0.17314187499999997</v>
          </cell>
          <cell r="K11">
            <v>0.16203198400000005</v>
          </cell>
          <cell r="L11">
            <v>0.21903647500000004</v>
          </cell>
          <cell r="M11">
            <v>0.28110264000000001</v>
          </cell>
          <cell r="N11">
            <v>0.61730226500000007</v>
          </cell>
        </row>
        <row r="12">
          <cell r="B12" t="str">
            <v>Other MDBs</v>
          </cell>
          <cell r="E12">
            <v>9.2161496000000176E-2</v>
          </cell>
          <cell r="F12">
            <v>0.12617359899999903</v>
          </cell>
          <cell r="G12">
            <v>0.16830971500000025</v>
          </cell>
          <cell r="H12">
            <v>0.1051465949999994</v>
          </cell>
          <cell r="I12">
            <v>6.7427005999999845E-2</v>
          </cell>
          <cell r="J12">
            <v>0.11837349000000069</v>
          </cell>
          <cell r="K12">
            <v>0.12543626900000027</v>
          </cell>
          <cell r="L12">
            <v>6.1628596999999119E-2</v>
          </cell>
          <cell r="M12">
            <v>9.7945912999999607E-2</v>
          </cell>
          <cell r="N12">
            <v>1.3051125999997998E-2</v>
          </cell>
        </row>
        <row r="13">
          <cell r="E13">
            <v>0.27915417699999956</v>
          </cell>
          <cell r="F13">
            <v>0.25615747000000022</v>
          </cell>
          <cell r="G13">
            <v>0.31910228999999979</v>
          </cell>
          <cell r="H13">
            <v>0.11929324399999977</v>
          </cell>
          <cell r="I13">
            <v>0.11716852800000069</v>
          </cell>
          <cell r="J13">
            <v>0.2602234560000003</v>
          </cell>
          <cell r="K13">
            <v>0.22061137699999958</v>
          </cell>
          <cell r="L13">
            <v>7.943108200000018E-2</v>
          </cell>
          <cell r="M13">
            <v>0.23721952199999902</v>
          </cell>
          <cell r="N13">
            <v>0.15578214699999926</v>
          </cell>
        </row>
        <row r="14">
          <cell r="D14" t="str">
            <v>Total Loans</v>
          </cell>
          <cell r="E14">
            <v>2.7431953899999999</v>
          </cell>
          <cell r="F14">
            <v>2.136661039999999</v>
          </cell>
          <cell r="G14">
            <v>3.8046632410000005</v>
          </cell>
          <cell r="H14">
            <v>4.0780528689999995</v>
          </cell>
          <cell r="I14">
            <v>4.4994585749999993</v>
          </cell>
          <cell r="J14">
            <v>4.855821016000001</v>
          </cell>
          <cell r="K14">
            <v>6.8753671030000012</v>
          </cell>
          <cell r="L14">
            <v>6.6241756169999997</v>
          </cell>
          <cell r="M14">
            <v>7.3080302470000005</v>
          </cell>
          <cell r="N14">
            <v>7.5846715809999985</v>
          </cell>
        </row>
        <row r="15">
          <cell r="D15" t="str">
            <v>Total Grants</v>
          </cell>
          <cell r="E15">
            <v>1.6744108219999998</v>
          </cell>
          <cell r="F15">
            <v>1.4356410380000002</v>
          </cell>
          <cell r="G15">
            <v>1.733060576</v>
          </cell>
          <cell r="H15">
            <v>1.3998498789999998</v>
          </cell>
          <cell r="I15">
            <v>1.3082573300000007</v>
          </cell>
          <cell r="J15">
            <v>1.2008620310000002</v>
          </cell>
          <cell r="K15">
            <v>1.8542104969999997</v>
          </cell>
          <cell r="L15">
            <v>2.360879766</v>
          </cell>
          <cell r="M15">
            <v>3.1060138449999988</v>
          </cell>
          <cell r="N15">
            <v>3.9905875189999991</v>
          </cell>
        </row>
      </sheetData>
      <sheetData sheetId="3"/>
      <sheetData sheetId="4"/>
      <sheetData sheetId="5"/>
      <sheetData sheetId="6"/>
      <sheetData sheetId="7"/>
      <sheetData sheetId="8"/>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igure 4.3 "/>
      <sheetName val="Figure 4.4"/>
    </sheetNames>
    <sheetDataSet>
      <sheetData sheetId="0">
        <row r="11">
          <cell r="B11">
            <v>2017</v>
          </cell>
          <cell r="C11">
            <v>2018</v>
          </cell>
          <cell r="D11">
            <v>2019</v>
          </cell>
          <cell r="E11">
            <v>2020</v>
          </cell>
          <cell r="F11">
            <v>2021</v>
          </cell>
        </row>
        <row r="16">
          <cell r="B16">
            <v>2.8255544641933382E-2</v>
          </cell>
          <cell r="C16">
            <v>3.2676776806811317E-2</v>
          </cell>
          <cell r="D16">
            <v>1.8254402133004301E-2</v>
          </cell>
          <cell r="E16">
            <v>3.0213421140029846E-2</v>
          </cell>
          <cell r="F16">
            <v>1.2050090585037115E-2</v>
          </cell>
        </row>
      </sheetData>
      <sheetData sheetId="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final-check"/>
      <sheetName val="for intl-flows-recipients"/>
      <sheetName val="long-debt-disbursement-in"/>
      <sheetName val="long-debt-net-official-in"/>
      <sheetName val="long-term-debt-excl-oda-oofs"/>
      <sheetName val="calcs (excl oda and oofs)"/>
      <sheetName val="ODA loans DAC"/>
      <sheetName val="ODA loans ML"/>
      <sheetName val="ODA loans non-DAC"/>
      <sheetName val="OOFs non-DAC"/>
      <sheetName val="OOFs DAC"/>
      <sheetName val="OOFs ML"/>
      <sheetName val="long-term-debt"/>
      <sheetName val="calcs (not excl oda or oofs)"/>
      <sheetName val="PNG banks"/>
      <sheetName val="PNG bonds"/>
      <sheetName val="PPG private bonds"/>
      <sheetName val="PPG private banks"/>
      <sheetName val="PPG private other"/>
      <sheetName val="PPG multilateral"/>
      <sheetName val="PPG multilateral concessional"/>
      <sheetName val="PPG bilateral"/>
      <sheetName val="PPG bilateral concessional"/>
      <sheetName val="2012 deflators all countries"/>
      <sheetName val="2012 deflators all UPDATED"/>
      <sheetName val="Data"/>
      <sheetName val="Series"/>
      <sheetName val="Country"/>
      <sheetName val="Country-Series"/>
      <sheetName val="FootNote"/>
      <sheetName val="entity - offline reference"/>
      <sheetName val="lists"/>
    </sheetNames>
    <sheetDataSet>
      <sheetData sheetId="0"/>
      <sheetData sheetId="1"/>
      <sheetData sheetId="2"/>
      <sheetData sheetId="3"/>
      <sheetData sheetId="4"/>
      <sheetData sheetId="5"/>
      <sheetData sheetId="6"/>
      <sheetData sheetId="7">
        <row r="8">
          <cell r="C8">
            <v>1990</v>
          </cell>
        </row>
      </sheetData>
      <sheetData sheetId="8">
        <row r="8">
          <cell r="C8">
            <v>1990</v>
          </cell>
        </row>
      </sheetData>
      <sheetData sheetId="9">
        <row r="8">
          <cell r="C8">
            <v>1990</v>
          </cell>
        </row>
      </sheetData>
      <sheetData sheetId="10">
        <row r="8">
          <cell r="C8">
            <v>1990</v>
          </cell>
        </row>
      </sheetData>
      <sheetData sheetId="11">
        <row r="8">
          <cell r="C8">
            <v>1990</v>
          </cell>
        </row>
      </sheetData>
      <sheetData sheetId="12">
        <row r="8">
          <cell r="C8">
            <v>1990</v>
          </cell>
        </row>
      </sheetData>
      <sheetData sheetId="13"/>
      <sheetData sheetId="14"/>
      <sheetData sheetId="15">
        <row r="3">
          <cell r="B3">
            <v>1990</v>
          </cell>
        </row>
      </sheetData>
      <sheetData sheetId="16">
        <row r="3">
          <cell r="B3">
            <v>1990</v>
          </cell>
        </row>
      </sheetData>
      <sheetData sheetId="17">
        <row r="3">
          <cell r="B3">
            <v>1990</v>
          </cell>
        </row>
      </sheetData>
      <sheetData sheetId="18">
        <row r="3">
          <cell r="B3">
            <v>1990</v>
          </cell>
        </row>
      </sheetData>
      <sheetData sheetId="19">
        <row r="3">
          <cell r="B3">
            <v>1990</v>
          </cell>
        </row>
      </sheetData>
      <sheetData sheetId="20">
        <row r="3">
          <cell r="B3">
            <v>1990</v>
          </cell>
        </row>
      </sheetData>
      <sheetData sheetId="21">
        <row r="3">
          <cell r="B3">
            <v>1990</v>
          </cell>
        </row>
      </sheetData>
      <sheetData sheetId="22">
        <row r="3">
          <cell r="B3">
            <v>1990</v>
          </cell>
        </row>
      </sheetData>
      <sheetData sheetId="23">
        <row r="3">
          <cell r="B3">
            <v>1990</v>
          </cell>
        </row>
      </sheetData>
      <sheetData sheetId="24"/>
      <sheetData sheetId="25"/>
      <sheetData sheetId="26"/>
      <sheetData sheetId="27"/>
      <sheetData sheetId="28"/>
      <sheetData sheetId="29"/>
      <sheetData sheetId="30"/>
      <sheetData sheetId="31"/>
      <sheetData sheetId="32">
        <row r="2">
          <cell r="A2" t="str">
            <v>AE</v>
          </cell>
          <cell r="B2">
            <v>2000</v>
          </cell>
        </row>
        <row r="3">
          <cell r="A3" t="str">
            <v>AF</v>
          </cell>
          <cell r="B3">
            <v>2001</v>
          </cell>
        </row>
        <row r="4">
          <cell r="A4" t="str">
            <v>AG</v>
          </cell>
          <cell r="B4">
            <v>2002</v>
          </cell>
        </row>
        <row r="5">
          <cell r="A5" t="str">
            <v>AL</v>
          </cell>
          <cell r="B5">
            <v>2003</v>
          </cell>
        </row>
        <row r="6">
          <cell r="A6" t="str">
            <v>AM</v>
          </cell>
          <cell r="B6">
            <v>2004</v>
          </cell>
        </row>
        <row r="7">
          <cell r="A7" t="str">
            <v>AO</v>
          </cell>
          <cell r="B7">
            <v>2005</v>
          </cell>
        </row>
        <row r="8">
          <cell r="A8" t="str">
            <v>AR</v>
          </cell>
          <cell r="B8">
            <v>2006</v>
          </cell>
        </row>
        <row r="9">
          <cell r="A9" t="str">
            <v>AT</v>
          </cell>
          <cell r="B9">
            <v>2007</v>
          </cell>
        </row>
        <row r="10">
          <cell r="A10" t="str">
            <v>AU</v>
          </cell>
          <cell r="B10">
            <v>2008</v>
          </cell>
        </row>
        <row r="11">
          <cell r="A11" t="str">
            <v>AZ</v>
          </cell>
          <cell r="B11">
            <v>2009</v>
          </cell>
        </row>
        <row r="12">
          <cell r="A12" t="str">
            <v>BA</v>
          </cell>
          <cell r="B12">
            <v>2010</v>
          </cell>
        </row>
        <row r="13">
          <cell r="A13" t="str">
            <v>BB</v>
          </cell>
          <cell r="B13">
            <v>2011</v>
          </cell>
        </row>
        <row r="14">
          <cell r="A14" t="str">
            <v>BD</v>
          </cell>
          <cell r="B14">
            <v>2012</v>
          </cell>
        </row>
        <row r="15">
          <cell r="A15" t="str">
            <v>BE</v>
          </cell>
          <cell r="B15">
            <v>2013</v>
          </cell>
        </row>
        <row r="16">
          <cell r="A16" t="str">
            <v>BF</v>
          </cell>
        </row>
        <row r="17">
          <cell r="A17" t="str">
            <v>BG</v>
          </cell>
        </row>
        <row r="18">
          <cell r="A18" t="str">
            <v>BH</v>
          </cell>
        </row>
        <row r="19">
          <cell r="A19" t="str">
            <v>BI</v>
          </cell>
        </row>
        <row r="20">
          <cell r="A20" t="str">
            <v>BJ</v>
          </cell>
        </row>
        <row r="21">
          <cell r="A21" t="str">
            <v>BN</v>
          </cell>
        </row>
        <row r="22">
          <cell r="A22" t="str">
            <v>BO</v>
          </cell>
        </row>
        <row r="23">
          <cell r="A23" t="str">
            <v>BR</v>
          </cell>
        </row>
        <row r="24">
          <cell r="A24" t="str">
            <v>BS</v>
          </cell>
        </row>
        <row r="25">
          <cell r="A25" t="str">
            <v>BT</v>
          </cell>
        </row>
        <row r="26">
          <cell r="A26" t="str">
            <v>BW</v>
          </cell>
        </row>
        <row r="27">
          <cell r="A27" t="str">
            <v>BY</v>
          </cell>
        </row>
        <row r="28">
          <cell r="A28" t="str">
            <v>BZ</v>
          </cell>
        </row>
        <row r="29">
          <cell r="A29" t="str">
            <v>CA</v>
          </cell>
        </row>
        <row r="30">
          <cell r="A30" t="str">
            <v>CD</v>
          </cell>
        </row>
        <row r="31">
          <cell r="A31" t="str">
            <v>CF</v>
          </cell>
        </row>
        <row r="32">
          <cell r="A32" t="str">
            <v>CG</v>
          </cell>
        </row>
        <row r="33">
          <cell r="A33" t="str">
            <v>CH</v>
          </cell>
        </row>
        <row r="34">
          <cell r="A34" t="str">
            <v>CI</v>
          </cell>
        </row>
        <row r="35">
          <cell r="A35" t="str">
            <v>CL</v>
          </cell>
        </row>
        <row r="36">
          <cell r="A36" t="str">
            <v>CM</v>
          </cell>
        </row>
        <row r="37">
          <cell r="A37" t="str">
            <v>CN</v>
          </cell>
        </row>
        <row r="38">
          <cell r="A38" t="str">
            <v>CO</v>
          </cell>
        </row>
        <row r="39">
          <cell r="A39" t="str">
            <v>CR</v>
          </cell>
        </row>
        <row r="40">
          <cell r="A40" t="str">
            <v>CV</v>
          </cell>
        </row>
        <row r="41">
          <cell r="A41" t="str">
            <v>CY</v>
          </cell>
        </row>
        <row r="42">
          <cell r="A42" t="str">
            <v>CZ</v>
          </cell>
        </row>
        <row r="43">
          <cell r="A43" t="str">
            <v>DE</v>
          </cell>
        </row>
        <row r="44">
          <cell r="A44" t="str">
            <v>DJ</v>
          </cell>
        </row>
        <row r="45">
          <cell r="A45" t="str">
            <v>DK</v>
          </cell>
        </row>
        <row r="46">
          <cell r="A46" t="str">
            <v>DM</v>
          </cell>
        </row>
        <row r="47">
          <cell r="A47" t="str">
            <v>DO</v>
          </cell>
        </row>
        <row r="48">
          <cell r="A48" t="str">
            <v>DZ</v>
          </cell>
        </row>
        <row r="49">
          <cell r="A49" t="str">
            <v>EC</v>
          </cell>
        </row>
        <row r="50">
          <cell r="A50" t="str">
            <v>EE</v>
          </cell>
        </row>
        <row r="51">
          <cell r="A51" t="str">
            <v>EG</v>
          </cell>
        </row>
        <row r="52">
          <cell r="A52" t="str">
            <v>ER</v>
          </cell>
        </row>
        <row r="53">
          <cell r="A53" t="str">
            <v>ES</v>
          </cell>
        </row>
        <row r="54">
          <cell r="A54" t="str">
            <v>ET</v>
          </cell>
        </row>
        <row r="55">
          <cell r="A55" t="str">
            <v>FI</v>
          </cell>
        </row>
        <row r="56">
          <cell r="A56" t="str">
            <v>FJ</v>
          </cell>
        </row>
        <row r="57">
          <cell r="A57" t="str">
            <v>FM</v>
          </cell>
        </row>
        <row r="58">
          <cell r="A58" t="str">
            <v>FR</v>
          </cell>
        </row>
        <row r="59">
          <cell r="A59" t="str">
            <v>GA</v>
          </cell>
        </row>
        <row r="60">
          <cell r="A60" t="str">
            <v>GB</v>
          </cell>
        </row>
        <row r="61">
          <cell r="A61" t="str">
            <v>GD</v>
          </cell>
        </row>
        <row r="62">
          <cell r="A62" t="str">
            <v>GE</v>
          </cell>
        </row>
        <row r="63">
          <cell r="A63" t="str">
            <v>GH</v>
          </cell>
        </row>
        <row r="64">
          <cell r="A64" t="str">
            <v>GM</v>
          </cell>
        </row>
        <row r="65">
          <cell r="A65" t="str">
            <v>GN</v>
          </cell>
        </row>
        <row r="66">
          <cell r="A66" t="str">
            <v>GQ</v>
          </cell>
        </row>
        <row r="67">
          <cell r="A67" t="str">
            <v>GR</v>
          </cell>
        </row>
        <row r="68">
          <cell r="A68" t="str">
            <v>GT</v>
          </cell>
        </row>
        <row r="69">
          <cell r="A69" t="str">
            <v>GW</v>
          </cell>
        </row>
        <row r="70">
          <cell r="A70" t="str">
            <v>GY</v>
          </cell>
        </row>
        <row r="71">
          <cell r="A71" t="str">
            <v>HK</v>
          </cell>
        </row>
        <row r="72">
          <cell r="A72" t="str">
            <v>HN</v>
          </cell>
        </row>
        <row r="73">
          <cell r="A73" t="str">
            <v>HR</v>
          </cell>
        </row>
        <row r="74">
          <cell r="A74" t="str">
            <v>HT</v>
          </cell>
        </row>
        <row r="75">
          <cell r="A75" t="str">
            <v>HU</v>
          </cell>
        </row>
        <row r="76">
          <cell r="A76" t="str">
            <v>ID</v>
          </cell>
        </row>
        <row r="77">
          <cell r="A77" t="str">
            <v>IE</v>
          </cell>
        </row>
        <row r="78">
          <cell r="A78" t="str">
            <v>IL</v>
          </cell>
        </row>
        <row r="79">
          <cell r="A79" t="str">
            <v>IN</v>
          </cell>
        </row>
        <row r="80">
          <cell r="A80" t="str">
            <v>IQ</v>
          </cell>
        </row>
        <row r="81">
          <cell r="A81" t="str">
            <v>IR</v>
          </cell>
        </row>
        <row r="82">
          <cell r="A82" t="str">
            <v>IS</v>
          </cell>
        </row>
        <row r="83">
          <cell r="A83" t="str">
            <v>IT</v>
          </cell>
        </row>
        <row r="84">
          <cell r="A84" t="str">
            <v>JM</v>
          </cell>
        </row>
        <row r="85">
          <cell r="A85" t="str">
            <v>JO</v>
          </cell>
        </row>
        <row r="86">
          <cell r="A86" t="str">
            <v>JP</v>
          </cell>
        </row>
        <row r="87">
          <cell r="A87" t="str">
            <v>KE</v>
          </cell>
        </row>
        <row r="88">
          <cell r="A88" t="str">
            <v>KG</v>
          </cell>
        </row>
        <row r="89">
          <cell r="A89" t="str">
            <v>KH</v>
          </cell>
        </row>
        <row r="90">
          <cell r="A90" t="str">
            <v>KI</v>
          </cell>
        </row>
        <row r="91">
          <cell r="A91" t="str">
            <v>KM</v>
          </cell>
        </row>
        <row r="92">
          <cell r="A92" t="str">
            <v>KN</v>
          </cell>
        </row>
        <row r="93">
          <cell r="A93" t="str">
            <v>KR</v>
          </cell>
        </row>
        <row r="94">
          <cell r="A94" t="str">
            <v>KW</v>
          </cell>
        </row>
        <row r="95">
          <cell r="A95" t="str">
            <v>KZ</v>
          </cell>
        </row>
        <row r="96">
          <cell r="A96" t="str">
            <v>LA</v>
          </cell>
        </row>
        <row r="97">
          <cell r="A97" t="str">
            <v>LB</v>
          </cell>
        </row>
        <row r="98">
          <cell r="A98" t="str">
            <v>LC</v>
          </cell>
        </row>
        <row r="99">
          <cell r="A99" t="str">
            <v>LK</v>
          </cell>
        </row>
        <row r="100">
          <cell r="A100" t="str">
            <v>LR</v>
          </cell>
        </row>
        <row r="101">
          <cell r="A101" t="str">
            <v>LS</v>
          </cell>
        </row>
        <row r="102">
          <cell r="A102" t="str">
            <v>LT</v>
          </cell>
        </row>
        <row r="103">
          <cell r="A103" t="str">
            <v>LU</v>
          </cell>
        </row>
        <row r="104">
          <cell r="A104" t="str">
            <v>LV</v>
          </cell>
        </row>
        <row r="105">
          <cell r="A105" t="str">
            <v>LY</v>
          </cell>
        </row>
        <row r="106">
          <cell r="A106" t="str">
            <v>MA</v>
          </cell>
        </row>
        <row r="107">
          <cell r="A107" t="str">
            <v>MD</v>
          </cell>
        </row>
        <row r="108">
          <cell r="A108" t="str">
            <v>ME</v>
          </cell>
        </row>
        <row r="109">
          <cell r="A109" t="str">
            <v>MG</v>
          </cell>
        </row>
        <row r="110">
          <cell r="A110" t="str">
            <v>MH</v>
          </cell>
        </row>
        <row r="111">
          <cell r="A111" t="str">
            <v>MK</v>
          </cell>
        </row>
        <row r="112">
          <cell r="A112" t="str">
            <v>ML</v>
          </cell>
        </row>
        <row r="113">
          <cell r="A113" t="str">
            <v>MM</v>
          </cell>
        </row>
        <row r="114">
          <cell r="A114" t="str">
            <v>MN</v>
          </cell>
        </row>
        <row r="115">
          <cell r="A115" t="str">
            <v>MR</v>
          </cell>
        </row>
        <row r="116">
          <cell r="A116" t="str">
            <v>MT</v>
          </cell>
        </row>
        <row r="117">
          <cell r="A117" t="str">
            <v>MU</v>
          </cell>
        </row>
        <row r="118">
          <cell r="A118" t="str">
            <v>MV</v>
          </cell>
        </row>
        <row r="119">
          <cell r="A119" t="str">
            <v>MW</v>
          </cell>
        </row>
        <row r="120">
          <cell r="A120" t="str">
            <v>MX</v>
          </cell>
        </row>
        <row r="121">
          <cell r="A121" t="str">
            <v>MY</v>
          </cell>
        </row>
        <row r="122">
          <cell r="A122" t="str">
            <v>MZ</v>
          </cell>
        </row>
        <row r="123">
          <cell r="A123" t="str">
            <v>NA</v>
          </cell>
        </row>
        <row r="124">
          <cell r="A124" t="str">
            <v>NE</v>
          </cell>
        </row>
        <row r="125">
          <cell r="A125" t="str">
            <v>NG</v>
          </cell>
        </row>
        <row r="126">
          <cell r="A126" t="str">
            <v>NI</v>
          </cell>
        </row>
        <row r="127">
          <cell r="A127" t="str">
            <v>NL</v>
          </cell>
        </row>
        <row r="128">
          <cell r="A128" t="str">
            <v>NO</v>
          </cell>
        </row>
        <row r="129">
          <cell r="A129" t="str">
            <v>NP</v>
          </cell>
        </row>
        <row r="130">
          <cell r="A130" t="str">
            <v>NZ</v>
          </cell>
        </row>
        <row r="131">
          <cell r="A131" t="str">
            <v>OM</v>
          </cell>
        </row>
        <row r="132">
          <cell r="A132" t="str">
            <v>PA</v>
          </cell>
        </row>
        <row r="133">
          <cell r="A133" t="str">
            <v>PE</v>
          </cell>
        </row>
        <row r="134">
          <cell r="A134" t="str">
            <v>PG</v>
          </cell>
        </row>
        <row r="135">
          <cell r="A135" t="str">
            <v>PH</v>
          </cell>
        </row>
        <row r="136">
          <cell r="A136" t="str">
            <v>PK</v>
          </cell>
        </row>
        <row r="137">
          <cell r="A137" t="str">
            <v>PL</v>
          </cell>
        </row>
        <row r="138">
          <cell r="A138" t="str">
            <v>PT</v>
          </cell>
        </row>
        <row r="139">
          <cell r="A139" t="str">
            <v>PW</v>
          </cell>
        </row>
        <row r="140">
          <cell r="A140" t="str">
            <v>PY</v>
          </cell>
        </row>
        <row r="141">
          <cell r="A141" t="str">
            <v>QA</v>
          </cell>
        </row>
        <row r="142">
          <cell r="A142" t="str">
            <v>RO</v>
          </cell>
        </row>
        <row r="143">
          <cell r="A143" t="str">
            <v>RS</v>
          </cell>
        </row>
        <row r="144">
          <cell r="A144" t="str">
            <v>RU</v>
          </cell>
        </row>
        <row r="145">
          <cell r="A145" t="str">
            <v>RW</v>
          </cell>
        </row>
        <row r="146">
          <cell r="A146" t="str">
            <v>SA</v>
          </cell>
        </row>
        <row r="147">
          <cell r="A147" t="str">
            <v>SB</v>
          </cell>
        </row>
        <row r="148">
          <cell r="A148" t="str">
            <v>SC</v>
          </cell>
        </row>
        <row r="149">
          <cell r="A149" t="str">
            <v>SD</v>
          </cell>
        </row>
        <row r="150">
          <cell r="A150" t="str">
            <v>SE</v>
          </cell>
        </row>
        <row r="151">
          <cell r="A151" t="str">
            <v>SG</v>
          </cell>
        </row>
        <row r="152">
          <cell r="A152" t="str">
            <v>SI</v>
          </cell>
        </row>
        <row r="153">
          <cell r="A153" t="str">
            <v>SK</v>
          </cell>
        </row>
        <row r="154">
          <cell r="A154" t="str">
            <v>SL</v>
          </cell>
        </row>
        <row r="155">
          <cell r="A155" t="str">
            <v>SM</v>
          </cell>
        </row>
        <row r="156">
          <cell r="A156" t="str">
            <v>SN</v>
          </cell>
        </row>
        <row r="157">
          <cell r="A157" t="str">
            <v>SR</v>
          </cell>
        </row>
        <row r="158">
          <cell r="A158" t="str">
            <v>SS</v>
          </cell>
        </row>
        <row r="159">
          <cell r="A159" t="str">
            <v>ST</v>
          </cell>
        </row>
        <row r="160">
          <cell r="A160" t="str">
            <v>SV</v>
          </cell>
        </row>
        <row r="161">
          <cell r="A161" t="str">
            <v>SY</v>
          </cell>
        </row>
        <row r="162">
          <cell r="A162" t="str">
            <v>SZ</v>
          </cell>
        </row>
        <row r="163">
          <cell r="A163" t="str">
            <v>TD</v>
          </cell>
        </row>
        <row r="164">
          <cell r="A164" t="str">
            <v>TG</v>
          </cell>
        </row>
        <row r="165">
          <cell r="A165" t="str">
            <v>TH</v>
          </cell>
        </row>
        <row r="166">
          <cell r="A166" t="str">
            <v>TJ</v>
          </cell>
        </row>
        <row r="167">
          <cell r="A167" t="str">
            <v>TL</v>
          </cell>
        </row>
        <row r="168">
          <cell r="A168" t="str">
            <v>TM</v>
          </cell>
        </row>
        <row r="169">
          <cell r="A169" t="str">
            <v>TN</v>
          </cell>
        </row>
        <row r="170">
          <cell r="A170" t="str">
            <v>TO</v>
          </cell>
        </row>
        <row r="171">
          <cell r="A171" t="str">
            <v>TR</v>
          </cell>
        </row>
        <row r="172">
          <cell r="A172" t="str">
            <v>TT</v>
          </cell>
        </row>
        <row r="173">
          <cell r="A173" t="str">
            <v>TV</v>
          </cell>
        </row>
        <row r="174">
          <cell r="A174" t="str">
            <v>TW</v>
          </cell>
        </row>
        <row r="175">
          <cell r="A175" t="str">
            <v>TZ</v>
          </cell>
        </row>
        <row r="176">
          <cell r="A176" t="str">
            <v>UA</v>
          </cell>
        </row>
        <row r="177">
          <cell r="A177" t="str">
            <v>UG</v>
          </cell>
        </row>
        <row r="178">
          <cell r="A178" t="str">
            <v>US</v>
          </cell>
        </row>
        <row r="179">
          <cell r="A179" t="str">
            <v>UY</v>
          </cell>
        </row>
        <row r="180">
          <cell r="A180" t="str">
            <v>UZ</v>
          </cell>
        </row>
        <row r="181">
          <cell r="A181" t="str">
            <v>VC</v>
          </cell>
        </row>
        <row r="182">
          <cell r="A182" t="str">
            <v>VE</v>
          </cell>
        </row>
        <row r="183">
          <cell r="A183" t="str">
            <v>VN</v>
          </cell>
        </row>
        <row r="184">
          <cell r="A184" t="str">
            <v>VU</v>
          </cell>
        </row>
        <row r="185">
          <cell r="A185" t="str">
            <v>WS</v>
          </cell>
        </row>
        <row r="186">
          <cell r="A186" t="str">
            <v>XK</v>
          </cell>
        </row>
        <row r="187">
          <cell r="A187" t="str">
            <v>YE</v>
          </cell>
        </row>
        <row r="188">
          <cell r="A188" t="str">
            <v>ZA</v>
          </cell>
        </row>
        <row r="189">
          <cell r="A189" t="str">
            <v>ZM</v>
          </cell>
        </row>
        <row r="190">
          <cell r="A190" t="str">
            <v>ZW</v>
          </cell>
        </row>
      </sheetData>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11 DAC deflators"/>
      <sheetName val="2011 deflators all countries"/>
      <sheetName val="dac - calculated deflators comp"/>
      <sheetName val="GDP constant US$"/>
      <sheetName val="GDP growth constant %"/>
      <sheetName val="GDP current US$"/>
    </sheetNames>
    <sheetDataSet>
      <sheetData sheetId="0">
        <row r="3">
          <cell r="B3">
            <v>1960</v>
          </cell>
        </row>
        <row r="5">
          <cell r="A5" t="str">
            <v>Australia</v>
          </cell>
        </row>
        <row r="6">
          <cell r="A6" t="str">
            <v>Austria</v>
          </cell>
        </row>
        <row r="7">
          <cell r="A7" t="str">
            <v>Belgium</v>
          </cell>
        </row>
        <row r="8">
          <cell r="A8" t="str">
            <v>Canada</v>
          </cell>
        </row>
        <row r="9">
          <cell r="A9" t="str">
            <v>Denmark</v>
          </cell>
        </row>
        <row r="10">
          <cell r="A10" t="str">
            <v>Finland</v>
          </cell>
        </row>
        <row r="11">
          <cell r="A11" t="str">
            <v>France</v>
          </cell>
        </row>
        <row r="12">
          <cell r="A12" t="str">
            <v>Germany</v>
          </cell>
        </row>
        <row r="13">
          <cell r="A13" t="str">
            <v>Greece</v>
          </cell>
        </row>
        <row r="14">
          <cell r="A14" t="str">
            <v>Iceland</v>
          </cell>
        </row>
        <row r="15">
          <cell r="A15" t="str">
            <v>Ireland</v>
          </cell>
        </row>
        <row r="16">
          <cell r="A16" t="str">
            <v>Italy</v>
          </cell>
        </row>
        <row r="17">
          <cell r="A17" t="str">
            <v>Japan</v>
          </cell>
        </row>
        <row r="18">
          <cell r="A18" t="str">
            <v>Korea</v>
          </cell>
        </row>
        <row r="19">
          <cell r="A19" t="str">
            <v>Luxembourg</v>
          </cell>
        </row>
        <row r="20">
          <cell r="A20" t="str">
            <v>Netherlands</v>
          </cell>
        </row>
        <row r="21">
          <cell r="A21" t="str">
            <v>New Zealand</v>
          </cell>
        </row>
        <row r="22">
          <cell r="A22" t="str">
            <v>Norway</v>
          </cell>
        </row>
        <row r="23">
          <cell r="A23" t="str">
            <v>Portugal</v>
          </cell>
        </row>
        <row r="24">
          <cell r="A24" t="str">
            <v>Spain</v>
          </cell>
        </row>
        <row r="25">
          <cell r="A25" t="str">
            <v>Sweden</v>
          </cell>
        </row>
        <row r="26">
          <cell r="A26" t="str">
            <v>Switzerland</v>
          </cell>
        </row>
        <row r="27">
          <cell r="A27" t="str">
            <v>United Kingdom</v>
          </cell>
        </row>
        <row r="28">
          <cell r="A28" t="str">
            <v>United States</v>
          </cell>
        </row>
      </sheetData>
      <sheetData sheetId="1">
        <row r="4">
          <cell r="C4">
            <v>0</v>
          </cell>
        </row>
      </sheetData>
      <sheetData sheetId="2"/>
      <sheetData sheetId="3">
        <row r="4">
          <cell r="K4">
            <v>0</v>
          </cell>
        </row>
      </sheetData>
      <sheetData sheetId="4"/>
      <sheetData sheetId="5">
        <row r="4">
          <cell r="AF4">
            <v>4.1349999999999998</v>
          </cell>
        </row>
      </sheetData>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0"/>
    </sheetNames>
    <sheetDataSet>
      <sheetData sheetId="0"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untry selector"/>
      <sheetName val="WRF total (excluding negatives)"/>
      <sheetName val="WRF total"/>
      <sheetName val="Remittance inflows constant"/>
      <sheetName val="FDI constant"/>
      <sheetName val="Short term debt constant"/>
      <sheetName val="Net disbs longterm debt con"/>
      <sheetName val="Portfolio Equity constant"/>
      <sheetName val="Humanitarian aid constant"/>
      <sheetName val="Gross ODA constant"/>
      <sheetName val="Gross OOFs constant"/>
      <sheetName val="Net gov exp constant US$"/>
      <sheetName val="Net gov exp 2011PPP$ per person"/>
      <sheetName val="SIPRI 2013 for WRF"/>
      <sheetName val="Net Govt Exp PPP$ per cap"/>
      <sheetName val="Net Govt Exp constant PPP$"/>
      <sheetName val="Population projections 2040"/>
      <sheetName val="Sheet1"/>
    </sheetNames>
    <sheetDataSet>
      <sheetData sheetId="0">
        <row r="8">
          <cell r="AB8" t="str">
            <v>Afghanistan</v>
          </cell>
        </row>
        <row r="9">
          <cell r="AB9" t="str">
            <v>Albania</v>
          </cell>
        </row>
        <row r="10">
          <cell r="AB10" t="str">
            <v>Algeria</v>
          </cell>
        </row>
        <row r="11">
          <cell r="AB11" t="str">
            <v>Angola</v>
          </cell>
        </row>
        <row r="12">
          <cell r="AB12" t="str">
            <v>Anguilla</v>
          </cell>
        </row>
        <row r="13">
          <cell r="AB13" t="str">
            <v>Antigua and Barbuda</v>
          </cell>
        </row>
        <row r="14">
          <cell r="AB14" t="str">
            <v>Argentina</v>
          </cell>
        </row>
        <row r="15">
          <cell r="AB15" t="str">
            <v>Armenia</v>
          </cell>
        </row>
        <row r="16">
          <cell r="AB16" t="str">
            <v>Azerbaijan</v>
          </cell>
        </row>
        <row r="17">
          <cell r="AB17" t="str">
            <v>Bangladesh</v>
          </cell>
        </row>
        <row r="18">
          <cell r="AB18" t="str">
            <v>Belarus</v>
          </cell>
        </row>
        <row r="19">
          <cell r="AB19" t="str">
            <v>Belize</v>
          </cell>
        </row>
        <row r="20">
          <cell r="AB20" t="str">
            <v>Benin</v>
          </cell>
        </row>
        <row r="21">
          <cell r="AB21" t="str">
            <v>Bhutan</v>
          </cell>
        </row>
        <row r="22">
          <cell r="AB22" t="str">
            <v>Bolivia</v>
          </cell>
        </row>
        <row r="23">
          <cell r="AB23" t="str">
            <v>Bosnia and Herzegovina</v>
          </cell>
        </row>
        <row r="24">
          <cell r="AB24" t="str">
            <v>Botswana</v>
          </cell>
        </row>
        <row r="25">
          <cell r="AB25" t="str">
            <v>Brazil</v>
          </cell>
        </row>
        <row r="26">
          <cell r="AB26" t="str">
            <v>Burkina Faso</v>
          </cell>
        </row>
        <row r="27">
          <cell r="AB27" t="str">
            <v>Burundi</v>
          </cell>
        </row>
        <row r="28">
          <cell r="AB28" t="str">
            <v>Cambodia</v>
          </cell>
        </row>
        <row r="29">
          <cell r="AB29" t="str">
            <v>Cameroon</v>
          </cell>
        </row>
        <row r="30">
          <cell r="AB30" t="str">
            <v>Cabo Verde</v>
          </cell>
        </row>
        <row r="31">
          <cell r="AB31" t="str">
            <v>Central African Republic</v>
          </cell>
        </row>
        <row r="32">
          <cell r="AB32" t="str">
            <v>Chad</v>
          </cell>
        </row>
        <row r="33">
          <cell r="AB33" t="str">
            <v>Chile</v>
          </cell>
        </row>
        <row r="34">
          <cell r="AB34" t="str">
            <v>China (People's Republic of)</v>
          </cell>
        </row>
        <row r="35">
          <cell r="AB35" t="str">
            <v>Colombia</v>
          </cell>
        </row>
        <row r="36">
          <cell r="AB36" t="str">
            <v>Comoros</v>
          </cell>
        </row>
        <row r="37">
          <cell r="AB37" t="str">
            <v>Democratic Republic of the Congo</v>
          </cell>
        </row>
        <row r="38">
          <cell r="AB38" t="str">
            <v>Congo</v>
          </cell>
        </row>
        <row r="39">
          <cell r="AB39" t="str">
            <v>Cook Islands</v>
          </cell>
        </row>
        <row r="40">
          <cell r="AB40" t="str">
            <v>Costa Rica</v>
          </cell>
        </row>
        <row r="41">
          <cell r="AB41" t="str">
            <v>Côte d'Ivoire</v>
          </cell>
        </row>
        <row r="42">
          <cell r="AB42" t="str">
            <v>Cuba</v>
          </cell>
        </row>
        <row r="43">
          <cell r="AB43" t="str">
            <v>Djibouti</v>
          </cell>
        </row>
        <row r="44">
          <cell r="AB44" t="str">
            <v>Dominica</v>
          </cell>
        </row>
        <row r="45">
          <cell r="AB45" t="str">
            <v>Dominican Republic</v>
          </cell>
        </row>
        <row r="46">
          <cell r="AB46" t="str">
            <v>Ecuador</v>
          </cell>
        </row>
        <row r="47">
          <cell r="AB47" t="str">
            <v>Egypt</v>
          </cell>
        </row>
        <row r="48">
          <cell r="AB48" t="str">
            <v>El Salvador</v>
          </cell>
        </row>
        <row r="49">
          <cell r="AB49" t="str">
            <v>Equatorial Guinea</v>
          </cell>
        </row>
        <row r="50">
          <cell r="AB50" t="str">
            <v>Eritrea</v>
          </cell>
        </row>
        <row r="51">
          <cell r="AB51" t="str">
            <v>Ethiopia</v>
          </cell>
        </row>
        <row r="52">
          <cell r="AB52" t="str">
            <v>Fiji</v>
          </cell>
        </row>
        <row r="53">
          <cell r="AB53" t="str">
            <v>Gabon</v>
          </cell>
        </row>
        <row r="54">
          <cell r="AB54" t="str">
            <v>Gambia</v>
          </cell>
        </row>
        <row r="55">
          <cell r="AB55" t="str">
            <v>Georgia</v>
          </cell>
        </row>
        <row r="56">
          <cell r="AB56" t="str">
            <v>Ghana</v>
          </cell>
        </row>
        <row r="57">
          <cell r="AB57" t="str">
            <v>Grenada</v>
          </cell>
        </row>
        <row r="58">
          <cell r="AB58" t="str">
            <v>Guatemala</v>
          </cell>
        </row>
        <row r="59">
          <cell r="AB59" t="str">
            <v>Guinea</v>
          </cell>
        </row>
        <row r="60">
          <cell r="AB60" t="str">
            <v>Guinea-Bissau</v>
          </cell>
        </row>
        <row r="61">
          <cell r="AB61" t="str">
            <v>Guyana</v>
          </cell>
        </row>
        <row r="62">
          <cell r="AB62" t="str">
            <v>Haiti</v>
          </cell>
        </row>
        <row r="63">
          <cell r="AB63" t="str">
            <v>Honduras</v>
          </cell>
        </row>
        <row r="64">
          <cell r="AB64" t="str">
            <v>India</v>
          </cell>
        </row>
        <row r="65">
          <cell r="AB65" t="str">
            <v>Indonesia</v>
          </cell>
        </row>
        <row r="66">
          <cell r="AB66" t="str">
            <v>Iran</v>
          </cell>
        </row>
        <row r="67">
          <cell r="AB67" t="str">
            <v>Iraq</v>
          </cell>
        </row>
        <row r="68">
          <cell r="AB68" t="str">
            <v>Jamaica</v>
          </cell>
        </row>
        <row r="69">
          <cell r="AB69" t="str">
            <v>Jordan</v>
          </cell>
        </row>
        <row r="70">
          <cell r="AB70" t="str">
            <v>Kazakhstan</v>
          </cell>
        </row>
        <row r="71">
          <cell r="AB71" t="str">
            <v>Kenya</v>
          </cell>
        </row>
        <row r="72">
          <cell r="AB72" t="str">
            <v>Kiribati</v>
          </cell>
        </row>
        <row r="73">
          <cell r="AB73" t="str">
            <v>Democratic People's Republic of Korea</v>
          </cell>
        </row>
        <row r="74">
          <cell r="AB74" t="str">
            <v>Kosovo</v>
          </cell>
        </row>
        <row r="75">
          <cell r="AB75" t="str">
            <v>Kyrgyzstan</v>
          </cell>
        </row>
        <row r="76">
          <cell r="AB76" t="str">
            <v>Lao People's Democratic Republic</v>
          </cell>
        </row>
        <row r="77">
          <cell r="AB77" t="str">
            <v>Lebanon</v>
          </cell>
        </row>
        <row r="78">
          <cell r="AB78" t="str">
            <v>Lesotho</v>
          </cell>
        </row>
        <row r="79">
          <cell r="AB79" t="str">
            <v>Liberia</v>
          </cell>
        </row>
        <row r="80">
          <cell r="AB80" t="str">
            <v>Libya</v>
          </cell>
        </row>
        <row r="81">
          <cell r="AB81" t="str">
            <v>Former Yugoslav Republic of Macedonia</v>
          </cell>
        </row>
        <row r="82">
          <cell r="AB82" t="str">
            <v>Madagascar</v>
          </cell>
        </row>
        <row r="83">
          <cell r="AB83" t="str">
            <v>Malawi</v>
          </cell>
        </row>
        <row r="84">
          <cell r="AB84" t="str">
            <v>Malaysia</v>
          </cell>
        </row>
        <row r="85">
          <cell r="AB85" t="str">
            <v>Maldives</v>
          </cell>
        </row>
        <row r="86">
          <cell r="AB86" t="str">
            <v>Mali</v>
          </cell>
        </row>
        <row r="87">
          <cell r="AB87" t="str">
            <v>Marshall Islands</v>
          </cell>
        </row>
        <row r="88">
          <cell r="AB88" t="str">
            <v>Mauritania</v>
          </cell>
        </row>
        <row r="89">
          <cell r="AB89" t="str">
            <v>Mauritius</v>
          </cell>
        </row>
        <row r="90">
          <cell r="AB90" t="str">
            <v>Mexico</v>
          </cell>
        </row>
        <row r="91">
          <cell r="AB91" t="str">
            <v>Micronesia</v>
          </cell>
        </row>
        <row r="92">
          <cell r="AB92" t="str">
            <v>Moldova</v>
          </cell>
        </row>
        <row r="93">
          <cell r="AB93" t="str">
            <v>Mongolia</v>
          </cell>
        </row>
        <row r="94">
          <cell r="AB94" t="str">
            <v>Montenegro</v>
          </cell>
        </row>
        <row r="95">
          <cell r="AB95" t="str">
            <v>Montserrat</v>
          </cell>
        </row>
        <row r="96">
          <cell r="AB96" t="str">
            <v>Morocco</v>
          </cell>
        </row>
        <row r="97">
          <cell r="AB97" t="str">
            <v>Mozambique</v>
          </cell>
        </row>
        <row r="98">
          <cell r="AB98" t="str">
            <v>Myanmar</v>
          </cell>
        </row>
        <row r="99">
          <cell r="AB99" t="str">
            <v>Namibia</v>
          </cell>
        </row>
        <row r="100">
          <cell r="AB100" t="str">
            <v>Nauru</v>
          </cell>
        </row>
        <row r="101">
          <cell r="AB101" t="str">
            <v>Nepal</v>
          </cell>
        </row>
        <row r="102">
          <cell r="AB102" t="str">
            <v>Nicaragua</v>
          </cell>
        </row>
        <row r="103">
          <cell r="AB103" t="str">
            <v>Niger</v>
          </cell>
        </row>
        <row r="104">
          <cell r="AB104" t="str">
            <v>Nigeria</v>
          </cell>
        </row>
        <row r="105">
          <cell r="AB105" t="str">
            <v>Niue</v>
          </cell>
        </row>
        <row r="106">
          <cell r="AB106" t="str">
            <v>Pakistan</v>
          </cell>
        </row>
        <row r="107">
          <cell r="AB107" t="str">
            <v>Palau</v>
          </cell>
        </row>
        <row r="108">
          <cell r="AB108" t="str">
            <v>Panama</v>
          </cell>
        </row>
        <row r="109">
          <cell r="AB109" t="str">
            <v>Papua New Guinea</v>
          </cell>
        </row>
        <row r="110">
          <cell r="AB110" t="str">
            <v>Paraguay</v>
          </cell>
        </row>
        <row r="111">
          <cell r="AB111" t="str">
            <v>Peru</v>
          </cell>
        </row>
        <row r="112">
          <cell r="AB112" t="str">
            <v>Philippines</v>
          </cell>
        </row>
        <row r="113">
          <cell r="AB113" t="str">
            <v>Rwanda</v>
          </cell>
        </row>
        <row r="114">
          <cell r="AB114" t="str">
            <v>Samoa</v>
          </cell>
        </row>
        <row r="115">
          <cell r="AB115" t="str">
            <v>Sao Tome and Principe</v>
          </cell>
        </row>
        <row r="116">
          <cell r="AB116" t="str">
            <v>Senegal</v>
          </cell>
        </row>
        <row r="117">
          <cell r="AB117" t="str">
            <v>Serbia</v>
          </cell>
        </row>
        <row r="118">
          <cell r="AB118" t="str">
            <v>Seychelles</v>
          </cell>
        </row>
        <row r="119">
          <cell r="AB119" t="str">
            <v>Sierra Leone</v>
          </cell>
        </row>
        <row r="120">
          <cell r="AB120" t="str">
            <v>Solomon Islands</v>
          </cell>
        </row>
        <row r="121">
          <cell r="AB121" t="str">
            <v>Somalia</v>
          </cell>
        </row>
        <row r="122">
          <cell r="AB122" t="str">
            <v>South Africa</v>
          </cell>
        </row>
        <row r="123">
          <cell r="AB123" t="str">
            <v>South Sudan</v>
          </cell>
        </row>
        <row r="124">
          <cell r="AB124" t="str">
            <v>Sri Lanka</v>
          </cell>
        </row>
        <row r="125">
          <cell r="AB125" t="str">
            <v>Saint Helena</v>
          </cell>
        </row>
        <row r="126">
          <cell r="AB126" t="str">
            <v>Saint Kitts and Nevis</v>
          </cell>
        </row>
        <row r="127">
          <cell r="AB127" t="str">
            <v>Saint Lucia</v>
          </cell>
        </row>
        <row r="128">
          <cell r="AB128" t="str">
            <v>Saint Vincent and the Grenadines</v>
          </cell>
        </row>
        <row r="129">
          <cell r="AB129" t="str">
            <v>Sudan</v>
          </cell>
        </row>
        <row r="130">
          <cell r="AB130" t="str">
            <v>Suriname</v>
          </cell>
        </row>
        <row r="131">
          <cell r="AB131" t="str">
            <v>Swaziland</v>
          </cell>
        </row>
        <row r="132">
          <cell r="AB132" t="str">
            <v>Syrian Arab Republic</v>
          </cell>
        </row>
        <row r="133">
          <cell r="AB133" t="str">
            <v>Tajikistan</v>
          </cell>
        </row>
        <row r="134">
          <cell r="AB134" t="str">
            <v>Tanzania</v>
          </cell>
        </row>
        <row r="135">
          <cell r="AB135" t="str">
            <v>Thailand</v>
          </cell>
        </row>
        <row r="136">
          <cell r="AB136" t="str">
            <v>Timor-Leste</v>
          </cell>
        </row>
        <row r="137">
          <cell r="AB137" t="str">
            <v>Togo</v>
          </cell>
        </row>
        <row r="138">
          <cell r="AB138" t="str">
            <v>Tokelau</v>
          </cell>
        </row>
        <row r="139">
          <cell r="AB139" t="str">
            <v>Tonga</v>
          </cell>
        </row>
        <row r="140">
          <cell r="AB140" t="str">
            <v>Tunisia</v>
          </cell>
        </row>
        <row r="141">
          <cell r="AB141" t="str">
            <v>Turkey</v>
          </cell>
        </row>
        <row r="142">
          <cell r="AB142" t="str">
            <v>Turkmenistan</v>
          </cell>
        </row>
        <row r="143">
          <cell r="AB143" t="str">
            <v>Tuvalu</v>
          </cell>
        </row>
        <row r="144">
          <cell r="AB144" t="str">
            <v>Uganda</v>
          </cell>
        </row>
        <row r="145">
          <cell r="AB145" t="str">
            <v>Ukraine</v>
          </cell>
        </row>
        <row r="146">
          <cell r="AB146" t="str">
            <v>Uruguay</v>
          </cell>
        </row>
        <row r="147">
          <cell r="AB147" t="str">
            <v>Uzbekistan</v>
          </cell>
        </row>
        <row r="148">
          <cell r="AB148" t="str">
            <v>Vanuatu</v>
          </cell>
        </row>
        <row r="149">
          <cell r="AB149" t="str">
            <v>Venezuela</v>
          </cell>
        </row>
        <row r="150">
          <cell r="AB150" t="str">
            <v>Viet Nam</v>
          </cell>
        </row>
        <row r="151">
          <cell r="AB151" t="str">
            <v>Wallis and Futuna</v>
          </cell>
        </row>
        <row r="152">
          <cell r="AB152" t="str">
            <v>West Bank and Gaza Strip</v>
          </cell>
        </row>
        <row r="153">
          <cell r="AB153" t="str">
            <v>Yemen</v>
          </cell>
        </row>
        <row r="154">
          <cell r="AB154" t="str">
            <v>Zambia</v>
          </cell>
        </row>
        <row r="155">
          <cell r="AB155" t="str">
            <v>Zimbabwe</v>
          </cell>
        </row>
        <row r="156">
          <cell r="AB156" t="str">
            <v>Suriname</v>
          </cell>
        </row>
        <row r="157">
          <cell r="AB157" t="str">
            <v>Swaziland</v>
          </cell>
        </row>
        <row r="158">
          <cell r="AB158" t="str">
            <v>Syrian Arab Republic</v>
          </cell>
        </row>
        <row r="159">
          <cell r="AB159" t="str">
            <v>Tajikistan</v>
          </cell>
        </row>
        <row r="160">
          <cell r="AB160" t="str">
            <v>Tanzania</v>
          </cell>
        </row>
        <row r="161">
          <cell r="AB161" t="str">
            <v>Thailand</v>
          </cell>
        </row>
        <row r="162">
          <cell r="AB162" t="str">
            <v>Timor-Leste</v>
          </cell>
        </row>
        <row r="163">
          <cell r="AB163" t="str">
            <v>Togo</v>
          </cell>
        </row>
        <row r="164">
          <cell r="AB164" t="str">
            <v>Tokelau</v>
          </cell>
        </row>
        <row r="165">
          <cell r="AB165" t="str">
            <v>Tonga</v>
          </cell>
        </row>
        <row r="166">
          <cell r="AB166" t="str">
            <v>Tunisia</v>
          </cell>
        </row>
        <row r="167">
          <cell r="AB167" t="str">
            <v>Turkey</v>
          </cell>
        </row>
        <row r="168">
          <cell r="AB168" t="str">
            <v>Turkmenistan</v>
          </cell>
        </row>
        <row r="169">
          <cell r="AB169" t="str">
            <v>Tuvalu</v>
          </cell>
        </row>
        <row r="170">
          <cell r="AB170" t="str">
            <v>Uganda</v>
          </cell>
        </row>
        <row r="171">
          <cell r="AB171" t="str">
            <v>Ukraine</v>
          </cell>
        </row>
        <row r="172">
          <cell r="AB172" t="str">
            <v>Uruguay</v>
          </cell>
        </row>
        <row r="173">
          <cell r="AB173" t="str">
            <v>Uzbekistan</v>
          </cell>
        </row>
        <row r="174">
          <cell r="AB174" t="str">
            <v>Vanuatu</v>
          </cell>
        </row>
        <row r="175">
          <cell r="AB175" t="str">
            <v>Venezuela</v>
          </cell>
        </row>
        <row r="176">
          <cell r="AB176" t="str">
            <v>Viet Nam</v>
          </cell>
        </row>
        <row r="177">
          <cell r="AB177" t="str">
            <v>Wallis and Futuna</v>
          </cell>
        </row>
        <row r="178">
          <cell r="AB178" t="str">
            <v>West Bank and Gaza Strip</v>
          </cell>
        </row>
        <row r="179">
          <cell r="AB179" t="str">
            <v>Yemen</v>
          </cell>
        </row>
        <row r="180">
          <cell r="AB180" t="str">
            <v>Zambia</v>
          </cell>
        </row>
        <row r="181">
          <cell r="AB181" t="str">
            <v>Zimbabwe</v>
          </cell>
        </row>
      </sheetData>
      <sheetData sheetId="1">
        <row r="4">
          <cell r="C4">
            <v>215.68</v>
          </cell>
        </row>
      </sheetData>
      <sheetData sheetId="2">
        <row r="2">
          <cell r="A2" t="str">
            <v>146 developing countries</v>
          </cell>
        </row>
      </sheetData>
      <sheetData sheetId="3">
        <row r="3">
          <cell r="B3" t="str">
            <v>OECD name (2013)</v>
          </cell>
        </row>
      </sheetData>
      <sheetData sheetId="4">
        <row r="3">
          <cell r="A3" t="str">
            <v>OECD name (2013)</v>
          </cell>
        </row>
      </sheetData>
      <sheetData sheetId="5">
        <row r="3">
          <cell r="B3" t="str">
            <v>OECD name (2013)</v>
          </cell>
        </row>
      </sheetData>
      <sheetData sheetId="6">
        <row r="3">
          <cell r="B3" t="str">
            <v>OECD name (2013)</v>
          </cell>
        </row>
      </sheetData>
      <sheetData sheetId="7">
        <row r="3">
          <cell r="B3" t="str">
            <v>OECD name (2013)</v>
          </cell>
        </row>
      </sheetData>
      <sheetData sheetId="8">
        <row r="7">
          <cell r="A7" t="str">
            <v>Year</v>
          </cell>
        </row>
      </sheetData>
      <sheetData sheetId="9">
        <row r="7">
          <cell r="A7" t="str">
            <v>Year</v>
          </cell>
        </row>
      </sheetData>
      <sheetData sheetId="10">
        <row r="7">
          <cell r="A7" t="str">
            <v>Year</v>
          </cell>
        </row>
      </sheetData>
      <sheetData sheetId="11">
        <row r="4">
          <cell r="A4" t="str">
            <v>OECD name (2013)</v>
          </cell>
        </row>
      </sheetData>
      <sheetData sheetId="12">
        <row r="3">
          <cell r="A3" t="str">
            <v>OECD name (2013)</v>
          </cell>
        </row>
      </sheetData>
      <sheetData sheetId="13"/>
      <sheetData sheetId="14">
        <row r="4">
          <cell r="A4" t="str">
            <v>Country name</v>
          </cell>
        </row>
      </sheetData>
      <sheetData sheetId="15"/>
      <sheetData sheetId="16"/>
      <sheetData sheetId="17"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4.3 data"/>
      <sheetName val="2.4.4 data"/>
      <sheetName val="2011 stats"/>
      <sheetName val="Largest flows govt exp pc group"/>
      <sheetName val="Largest flows"/>
      <sheetName val="Inclusion criteria"/>
      <sheetName val="Gross ODA"/>
      <sheetName val="Gross OOFs"/>
      <sheetName val="FDI"/>
      <sheetName val="Remittances"/>
      <sheetName val="Portfolio Equity"/>
      <sheetName val="Net Disbs Long Term Debt const"/>
      <sheetName val="Short Term Debt constant"/>
      <sheetName val="Groups"/>
      <sheetName val="Population Data"/>
      <sheetName val="Poverty No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row r="4">
          <cell r="G4" t="str">
            <v>$0 - $200 per capita</v>
          </cell>
        </row>
        <row r="5">
          <cell r="G5" t="str">
            <v>$200- $500 per capita</v>
          </cell>
        </row>
        <row r="6">
          <cell r="G6" t="str">
            <v>$500 - $1k per capita</v>
          </cell>
        </row>
        <row r="7">
          <cell r="G7" t="str">
            <v>$1k - 1.5k per capita</v>
          </cell>
        </row>
        <row r="8">
          <cell r="G8" t="str">
            <v>$1.5k - 2k per capita</v>
          </cell>
        </row>
        <row r="9">
          <cell r="G9" t="str">
            <v>$2k+ per capita</v>
          </cell>
        </row>
      </sheetData>
      <sheetData sheetId="14"/>
      <sheetData sheetId="15"/>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ONTHLY"/>
      <sheetName val="ANNUAL"/>
      <sheetName val="SUMMARY STATS"/>
    </sheetNames>
    <sheetDataSet>
      <sheetData sheetId="0">
        <row r="2">
          <cell r="A2" t="str">
            <v>PHILIPPINE OVERSEAS EMPLOYMENT ADMINISTRATION</v>
          </cell>
        </row>
        <row r="3">
          <cell r="A3" t="str">
            <v>Deployed Landbased Overseas Filipino Workers by Destination</v>
          </cell>
        </row>
        <row r="7">
          <cell r="B7" t="str">
            <v xml:space="preserve">   1998</v>
          </cell>
          <cell r="C7" t="str">
            <v xml:space="preserve">   1999</v>
          </cell>
          <cell r="D7" t="str">
            <v xml:space="preserve">   2000</v>
          </cell>
          <cell r="F7">
            <v>36892</v>
          </cell>
          <cell r="G7">
            <v>36923</v>
          </cell>
          <cell r="H7">
            <v>36951</v>
          </cell>
          <cell r="I7">
            <v>36982</v>
          </cell>
          <cell r="J7">
            <v>37012</v>
          </cell>
          <cell r="K7">
            <v>37043</v>
          </cell>
          <cell r="L7">
            <v>37073</v>
          </cell>
          <cell r="M7">
            <v>37104</v>
          </cell>
          <cell r="N7">
            <v>37135</v>
          </cell>
          <cell r="O7">
            <v>37165</v>
          </cell>
          <cell r="P7">
            <v>37196</v>
          </cell>
          <cell r="Q7">
            <v>37226</v>
          </cell>
          <cell r="S7">
            <v>2000</v>
          </cell>
          <cell r="T7" t="str">
            <v>2001</v>
          </cell>
          <cell r="U7" t="str">
            <v>% Change</v>
          </cell>
        </row>
        <row r="9">
          <cell r="A9" t="str">
            <v>MIDDLE EAST</v>
          </cell>
          <cell r="B9">
            <v>279767</v>
          </cell>
          <cell r="C9">
            <v>287076</v>
          </cell>
          <cell r="D9">
            <v>283291</v>
          </cell>
          <cell r="F9">
            <v>34691</v>
          </cell>
          <cell r="G9">
            <v>23046</v>
          </cell>
          <cell r="H9">
            <v>21094</v>
          </cell>
          <cell r="I9">
            <v>23967</v>
          </cell>
          <cell r="J9">
            <v>31906</v>
          </cell>
          <cell r="K9">
            <v>30134</v>
          </cell>
          <cell r="L9">
            <v>25085</v>
          </cell>
          <cell r="M9">
            <v>23905</v>
          </cell>
          <cell r="N9">
            <v>26311</v>
          </cell>
          <cell r="O9">
            <v>21012</v>
          </cell>
          <cell r="P9">
            <v>20370</v>
          </cell>
          <cell r="Q9">
            <v>16012</v>
          </cell>
          <cell r="S9">
            <v>283291</v>
          </cell>
          <cell r="T9">
            <v>297533</v>
          </cell>
          <cell r="U9">
            <v>5.027339378942508E-2</v>
          </cell>
        </row>
        <row r="10">
          <cell r="A10" t="str">
            <v xml:space="preserve">    Bahrain</v>
          </cell>
          <cell r="B10">
            <v>5180</v>
          </cell>
          <cell r="C10">
            <v>5592</v>
          </cell>
          <cell r="D10">
            <v>5498</v>
          </cell>
          <cell r="F10">
            <v>554</v>
          </cell>
          <cell r="G10">
            <v>456</v>
          </cell>
          <cell r="H10">
            <v>354</v>
          </cell>
          <cell r="I10">
            <v>444</v>
          </cell>
          <cell r="J10">
            <v>667</v>
          </cell>
          <cell r="K10">
            <v>622</v>
          </cell>
          <cell r="L10">
            <v>496</v>
          </cell>
          <cell r="M10">
            <v>492</v>
          </cell>
          <cell r="N10">
            <v>543</v>
          </cell>
          <cell r="O10">
            <v>469</v>
          </cell>
          <cell r="P10">
            <v>358</v>
          </cell>
          <cell r="Q10">
            <v>406</v>
          </cell>
          <cell r="S10">
            <v>5498</v>
          </cell>
          <cell r="T10">
            <v>5861</v>
          </cell>
          <cell r="U10">
            <v>6.6024008730447337E-2</v>
          </cell>
        </row>
        <row r="11">
          <cell r="A11" t="str">
            <v xml:space="preserve">    Egypt</v>
          </cell>
          <cell r="B11">
            <v>358</v>
          </cell>
          <cell r="C11">
            <v>334</v>
          </cell>
          <cell r="D11">
            <v>487</v>
          </cell>
          <cell r="F11">
            <v>69</v>
          </cell>
          <cell r="G11">
            <v>55</v>
          </cell>
          <cell r="H11">
            <v>62</v>
          </cell>
          <cell r="I11">
            <v>40</v>
          </cell>
          <cell r="J11">
            <v>42</v>
          </cell>
          <cell r="K11">
            <v>68</v>
          </cell>
          <cell r="L11">
            <v>63</v>
          </cell>
          <cell r="M11">
            <v>58</v>
          </cell>
          <cell r="N11">
            <v>29</v>
          </cell>
          <cell r="O11">
            <v>15</v>
          </cell>
          <cell r="P11">
            <v>23</v>
          </cell>
          <cell r="Q11">
            <v>15</v>
          </cell>
          <cell r="S11">
            <v>487</v>
          </cell>
          <cell r="T11">
            <v>539</v>
          </cell>
          <cell r="U11">
            <v>0.10677618069815198</v>
          </cell>
        </row>
        <row r="12">
          <cell r="A12" t="str">
            <v xml:space="preserve">    Iran</v>
          </cell>
          <cell r="B12">
            <v>18</v>
          </cell>
          <cell r="C12">
            <v>24</v>
          </cell>
          <cell r="D12">
            <v>132</v>
          </cell>
          <cell r="F12">
            <v>61</v>
          </cell>
          <cell r="G12">
            <v>33</v>
          </cell>
          <cell r="H12">
            <v>68</v>
          </cell>
          <cell r="I12">
            <v>30</v>
          </cell>
          <cell r="J12">
            <v>44</v>
          </cell>
          <cell r="K12">
            <v>172</v>
          </cell>
          <cell r="L12">
            <v>86</v>
          </cell>
          <cell r="M12">
            <v>22</v>
          </cell>
          <cell r="N12">
            <v>10</v>
          </cell>
          <cell r="O12">
            <v>1</v>
          </cell>
          <cell r="P12">
            <v>101</v>
          </cell>
          <cell r="Q12">
            <v>13</v>
          </cell>
          <cell r="S12">
            <v>132</v>
          </cell>
          <cell r="T12">
            <v>641</v>
          </cell>
          <cell r="U12">
            <v>3.8560606060606064</v>
          </cell>
        </row>
        <row r="13">
          <cell r="A13" t="str">
            <v xml:space="preserve">    Iraq</v>
          </cell>
          <cell r="B13">
            <v>10</v>
          </cell>
          <cell r="C13">
            <v>23</v>
          </cell>
          <cell r="D13">
            <v>42</v>
          </cell>
          <cell r="F13">
            <v>5</v>
          </cell>
          <cell r="G13">
            <v>2</v>
          </cell>
          <cell r="H13">
            <v>0</v>
          </cell>
          <cell r="I13">
            <v>53</v>
          </cell>
          <cell r="J13">
            <v>3</v>
          </cell>
          <cell r="K13">
            <v>2</v>
          </cell>
          <cell r="L13">
            <v>3</v>
          </cell>
          <cell r="M13">
            <v>2</v>
          </cell>
          <cell r="N13">
            <v>6</v>
          </cell>
          <cell r="O13">
            <v>1</v>
          </cell>
          <cell r="P13">
            <v>5</v>
          </cell>
          <cell r="Q13">
            <v>4</v>
          </cell>
          <cell r="S13">
            <v>42</v>
          </cell>
          <cell r="T13">
            <v>86</v>
          </cell>
          <cell r="U13">
            <v>1.0476190476190474</v>
          </cell>
        </row>
        <row r="14">
          <cell r="A14" t="str">
            <v xml:space="preserve">    Israel</v>
          </cell>
          <cell r="B14">
            <v>2022</v>
          </cell>
          <cell r="C14">
            <v>3488</v>
          </cell>
          <cell r="D14">
            <v>4429</v>
          </cell>
          <cell r="F14">
            <v>468</v>
          </cell>
          <cell r="G14">
            <v>423</v>
          </cell>
          <cell r="H14">
            <v>399</v>
          </cell>
          <cell r="I14">
            <v>300</v>
          </cell>
          <cell r="J14">
            <v>512</v>
          </cell>
          <cell r="K14">
            <v>530</v>
          </cell>
          <cell r="L14">
            <v>338</v>
          </cell>
          <cell r="M14">
            <v>467</v>
          </cell>
          <cell r="N14">
            <v>509</v>
          </cell>
          <cell r="O14">
            <v>525</v>
          </cell>
          <cell r="P14">
            <v>505</v>
          </cell>
          <cell r="Q14">
            <v>586</v>
          </cell>
          <cell r="S14">
            <v>4429</v>
          </cell>
          <cell r="T14">
            <v>5562</v>
          </cell>
          <cell r="U14">
            <v>0.2558139534883721</v>
          </cell>
        </row>
        <row r="15">
          <cell r="A15" t="str">
            <v xml:space="preserve">    Jordan</v>
          </cell>
          <cell r="B15">
            <v>551</v>
          </cell>
          <cell r="C15">
            <v>456</v>
          </cell>
          <cell r="D15">
            <v>541</v>
          </cell>
          <cell r="F15">
            <v>74</v>
          </cell>
          <cell r="G15">
            <v>37</v>
          </cell>
          <cell r="H15">
            <v>35</v>
          </cell>
          <cell r="I15">
            <v>36</v>
          </cell>
          <cell r="J15">
            <v>66</v>
          </cell>
          <cell r="K15">
            <v>52</v>
          </cell>
          <cell r="L15">
            <v>80</v>
          </cell>
          <cell r="M15">
            <v>46</v>
          </cell>
          <cell r="N15">
            <v>35</v>
          </cell>
          <cell r="O15">
            <v>34</v>
          </cell>
          <cell r="P15">
            <v>37</v>
          </cell>
          <cell r="Q15">
            <v>28</v>
          </cell>
          <cell r="S15">
            <v>541</v>
          </cell>
          <cell r="T15">
            <v>560</v>
          </cell>
          <cell r="U15">
            <v>3.512014787430684E-2</v>
          </cell>
        </row>
        <row r="16">
          <cell r="A16" t="str">
            <v xml:space="preserve">    Kuwait</v>
          </cell>
          <cell r="B16">
            <v>17372</v>
          </cell>
          <cell r="C16">
            <v>17628</v>
          </cell>
          <cell r="D16">
            <v>21490</v>
          </cell>
          <cell r="F16">
            <v>1821</v>
          </cell>
          <cell r="G16">
            <v>1650</v>
          </cell>
          <cell r="H16">
            <v>1459</v>
          </cell>
          <cell r="I16">
            <v>890</v>
          </cell>
          <cell r="J16">
            <v>2352</v>
          </cell>
          <cell r="K16">
            <v>2180</v>
          </cell>
          <cell r="L16">
            <v>2344</v>
          </cell>
          <cell r="M16">
            <v>1824</v>
          </cell>
          <cell r="N16">
            <v>2461</v>
          </cell>
          <cell r="O16">
            <v>1925</v>
          </cell>
          <cell r="P16">
            <v>1765</v>
          </cell>
          <cell r="Q16">
            <v>1285</v>
          </cell>
          <cell r="S16">
            <v>21490</v>
          </cell>
          <cell r="T16">
            <v>21956</v>
          </cell>
          <cell r="U16">
            <v>2.1684504420660833E-2</v>
          </cell>
        </row>
        <row r="17">
          <cell r="A17" t="str">
            <v xml:space="preserve">    Lebanon</v>
          </cell>
          <cell r="B17">
            <v>1342</v>
          </cell>
          <cell r="C17">
            <v>1674</v>
          </cell>
          <cell r="D17">
            <v>2783</v>
          </cell>
          <cell r="F17">
            <v>267</v>
          </cell>
          <cell r="G17">
            <v>206</v>
          </cell>
          <cell r="H17">
            <v>224</v>
          </cell>
          <cell r="I17">
            <v>233</v>
          </cell>
          <cell r="J17">
            <v>392</v>
          </cell>
          <cell r="K17">
            <v>338</v>
          </cell>
          <cell r="L17">
            <v>260</v>
          </cell>
          <cell r="M17">
            <v>286</v>
          </cell>
          <cell r="N17">
            <v>385</v>
          </cell>
          <cell r="O17">
            <v>283</v>
          </cell>
          <cell r="P17">
            <v>240</v>
          </cell>
          <cell r="Q17">
            <v>236</v>
          </cell>
          <cell r="S17">
            <v>2783</v>
          </cell>
          <cell r="T17">
            <v>3350</v>
          </cell>
          <cell r="U17">
            <v>0.20373697448796269</v>
          </cell>
        </row>
        <row r="18">
          <cell r="A18" t="str">
            <v xml:space="preserve">    Libya</v>
          </cell>
          <cell r="B18">
            <v>7084</v>
          </cell>
          <cell r="C18">
            <v>5937</v>
          </cell>
          <cell r="D18">
            <v>5962</v>
          </cell>
          <cell r="F18">
            <v>681</v>
          </cell>
          <cell r="G18">
            <v>332</v>
          </cell>
          <cell r="H18">
            <v>269</v>
          </cell>
          <cell r="I18">
            <v>299</v>
          </cell>
          <cell r="J18">
            <v>643</v>
          </cell>
          <cell r="K18">
            <v>578</v>
          </cell>
          <cell r="L18">
            <v>386</v>
          </cell>
          <cell r="M18">
            <v>508</v>
          </cell>
          <cell r="N18">
            <v>799</v>
          </cell>
          <cell r="O18">
            <v>402</v>
          </cell>
          <cell r="P18">
            <v>277</v>
          </cell>
          <cell r="Q18">
            <v>315</v>
          </cell>
          <cell r="S18">
            <v>5962</v>
          </cell>
          <cell r="T18">
            <v>5489</v>
          </cell>
          <cell r="U18">
            <v>-7.9335793357933615E-2</v>
          </cell>
        </row>
        <row r="19">
          <cell r="A19" t="str">
            <v xml:space="preserve">    Oman</v>
          </cell>
          <cell r="B19">
            <v>5199</v>
          </cell>
          <cell r="C19">
            <v>5089</v>
          </cell>
          <cell r="D19">
            <v>4739</v>
          </cell>
          <cell r="F19">
            <v>599</v>
          </cell>
          <cell r="G19">
            <v>355</v>
          </cell>
          <cell r="H19">
            <v>310</v>
          </cell>
          <cell r="I19">
            <v>359</v>
          </cell>
          <cell r="J19">
            <v>496</v>
          </cell>
          <cell r="K19">
            <v>459</v>
          </cell>
          <cell r="L19">
            <v>397</v>
          </cell>
          <cell r="M19">
            <v>435</v>
          </cell>
          <cell r="N19">
            <v>436</v>
          </cell>
          <cell r="O19">
            <v>311</v>
          </cell>
          <cell r="P19">
            <v>163</v>
          </cell>
          <cell r="Q19">
            <v>192</v>
          </cell>
          <cell r="S19">
            <v>4739</v>
          </cell>
          <cell r="T19">
            <v>4512</v>
          </cell>
          <cell r="U19">
            <v>-4.7900400928465925E-2</v>
          </cell>
        </row>
        <row r="20">
          <cell r="A20" t="str">
            <v xml:space="preserve">    Qatar</v>
          </cell>
          <cell r="B20">
            <v>10734</v>
          </cell>
          <cell r="C20">
            <v>7950</v>
          </cell>
          <cell r="D20">
            <v>8679</v>
          </cell>
          <cell r="F20">
            <v>832</v>
          </cell>
          <cell r="G20">
            <v>731</v>
          </cell>
          <cell r="H20">
            <v>777</v>
          </cell>
          <cell r="I20">
            <v>747</v>
          </cell>
          <cell r="J20">
            <v>1180</v>
          </cell>
          <cell r="K20">
            <v>1370</v>
          </cell>
          <cell r="L20">
            <v>893</v>
          </cell>
          <cell r="M20">
            <v>1077</v>
          </cell>
          <cell r="N20">
            <v>1075</v>
          </cell>
          <cell r="O20">
            <v>856</v>
          </cell>
          <cell r="P20">
            <v>680</v>
          </cell>
          <cell r="Q20">
            <v>551</v>
          </cell>
          <cell r="S20">
            <v>8679</v>
          </cell>
          <cell r="T20">
            <v>10769</v>
          </cell>
          <cell r="U20">
            <v>0.24081115335868186</v>
          </cell>
        </row>
        <row r="21">
          <cell r="A21" t="str">
            <v xml:space="preserve">    Saudi Arabia</v>
          </cell>
          <cell r="B21">
            <v>193698</v>
          </cell>
          <cell r="C21">
            <v>198556</v>
          </cell>
          <cell r="D21">
            <v>184724</v>
          </cell>
          <cell r="F21">
            <v>23798</v>
          </cell>
          <cell r="G21">
            <v>15245</v>
          </cell>
          <cell r="H21">
            <v>14001</v>
          </cell>
          <cell r="I21">
            <v>16245</v>
          </cell>
          <cell r="J21">
            <v>20775</v>
          </cell>
          <cell r="K21">
            <v>19647</v>
          </cell>
          <cell r="L21">
            <v>15754</v>
          </cell>
          <cell r="M21">
            <v>14734</v>
          </cell>
          <cell r="N21">
            <v>15394</v>
          </cell>
          <cell r="O21">
            <v>12849</v>
          </cell>
          <cell r="P21">
            <v>12777</v>
          </cell>
          <cell r="Q21">
            <v>9513</v>
          </cell>
          <cell r="S21">
            <v>184724</v>
          </cell>
          <cell r="T21">
            <v>190732</v>
          </cell>
          <cell r="U21">
            <v>3.2524198263355064E-2</v>
          </cell>
        </row>
        <row r="22">
          <cell r="A22" t="str">
            <v xml:space="preserve">    Syria</v>
          </cell>
          <cell r="B22">
            <v>99</v>
          </cell>
          <cell r="C22">
            <v>109</v>
          </cell>
          <cell r="D22">
            <v>151</v>
          </cell>
          <cell r="F22">
            <v>14</v>
          </cell>
          <cell r="G22">
            <v>112</v>
          </cell>
          <cell r="H22">
            <v>51</v>
          </cell>
          <cell r="I22">
            <v>1115</v>
          </cell>
          <cell r="J22">
            <v>4</v>
          </cell>
          <cell r="K22">
            <v>8</v>
          </cell>
          <cell r="L22">
            <v>76</v>
          </cell>
          <cell r="M22">
            <v>5</v>
          </cell>
          <cell r="N22">
            <v>168</v>
          </cell>
          <cell r="O22">
            <v>44</v>
          </cell>
          <cell r="P22">
            <v>105</v>
          </cell>
          <cell r="Q22">
            <v>3</v>
          </cell>
          <cell r="S22">
            <v>151</v>
          </cell>
          <cell r="T22">
            <v>1705</v>
          </cell>
          <cell r="U22">
            <v>10.291390728476822</v>
          </cell>
        </row>
        <row r="23">
          <cell r="A23" t="str">
            <v xml:space="preserve">    United Arab Emirates</v>
          </cell>
          <cell r="B23">
            <v>35485</v>
          </cell>
          <cell r="C23">
            <v>39633</v>
          </cell>
          <cell r="D23">
            <v>43045</v>
          </cell>
          <cell r="F23">
            <v>5387</v>
          </cell>
          <cell r="G23">
            <v>3370</v>
          </cell>
          <cell r="H23">
            <v>3024</v>
          </cell>
          <cell r="I23">
            <v>2540</v>
          </cell>
          <cell r="J23">
            <v>4668</v>
          </cell>
          <cell r="K23">
            <v>4062</v>
          </cell>
          <cell r="L23">
            <v>3863</v>
          </cell>
          <cell r="M23">
            <v>3914</v>
          </cell>
          <cell r="N23">
            <v>4414</v>
          </cell>
          <cell r="O23">
            <v>3260</v>
          </cell>
          <cell r="P23">
            <v>3302</v>
          </cell>
          <cell r="Q23">
            <v>2827</v>
          </cell>
          <cell r="S23">
            <v>43045</v>
          </cell>
          <cell r="T23">
            <v>44631</v>
          </cell>
          <cell r="U23">
            <v>3.6845162039725876E-2</v>
          </cell>
        </row>
        <row r="24">
          <cell r="A24" t="str">
            <v xml:space="preserve">    Yemen</v>
          </cell>
          <cell r="B24">
            <v>591</v>
          </cell>
          <cell r="C24">
            <v>582</v>
          </cell>
          <cell r="D24">
            <v>589</v>
          </cell>
          <cell r="F24">
            <v>61</v>
          </cell>
          <cell r="G24">
            <v>39</v>
          </cell>
          <cell r="H24">
            <v>61</v>
          </cell>
          <cell r="I24">
            <v>636</v>
          </cell>
          <cell r="J24">
            <v>62</v>
          </cell>
          <cell r="K24">
            <v>46</v>
          </cell>
          <cell r="L24">
            <v>46</v>
          </cell>
          <cell r="M24">
            <v>35</v>
          </cell>
          <cell r="N24">
            <v>47</v>
          </cell>
          <cell r="O24">
            <v>37</v>
          </cell>
          <cell r="P24">
            <v>32</v>
          </cell>
          <cell r="Q24">
            <v>38</v>
          </cell>
          <cell r="S24">
            <v>589</v>
          </cell>
          <cell r="T24">
            <v>1140</v>
          </cell>
          <cell r="U24">
            <v>0.93548387096774199</v>
          </cell>
        </row>
        <row r="25">
          <cell r="A25" t="str">
            <v xml:space="preserve">    Middle East ( unsp. )</v>
          </cell>
          <cell r="B25">
            <v>24</v>
          </cell>
          <cell r="C25">
            <v>1</v>
          </cell>
          <cell r="D25">
            <v>0</v>
          </cell>
          <cell r="F25">
            <v>0</v>
          </cell>
          <cell r="G25">
            <v>0</v>
          </cell>
          <cell r="H25">
            <v>0</v>
          </cell>
          <cell r="I25">
            <v>0</v>
          </cell>
          <cell r="J25">
            <v>0</v>
          </cell>
          <cell r="K25">
            <v>0</v>
          </cell>
          <cell r="L25">
            <v>0</v>
          </cell>
          <cell r="M25">
            <v>0</v>
          </cell>
          <cell r="N25">
            <v>0</v>
          </cell>
          <cell r="O25">
            <v>0</v>
          </cell>
          <cell r="P25">
            <v>0</v>
          </cell>
          <cell r="Q25">
            <v>0</v>
          </cell>
          <cell r="S25">
            <v>0</v>
          </cell>
          <cell r="T25">
            <v>0</v>
          </cell>
          <cell r="U25">
            <v>0</v>
          </cell>
        </row>
        <row r="29">
          <cell r="A29" t="str">
            <v>PHILIPPINE OVERSEAS EMPLOYMENT ADMINISTRATION</v>
          </cell>
        </row>
        <row r="30">
          <cell r="A30" t="str">
            <v>Deployed Landbased Overseas Filipino Workers by Destination</v>
          </cell>
        </row>
        <row r="34">
          <cell r="B34" t="str">
            <v xml:space="preserve">   1998</v>
          </cell>
          <cell r="C34" t="str">
            <v xml:space="preserve">   1999</v>
          </cell>
          <cell r="D34" t="str">
            <v xml:space="preserve">   2000</v>
          </cell>
          <cell r="F34">
            <v>36892</v>
          </cell>
          <cell r="G34">
            <v>36923</v>
          </cell>
          <cell r="H34">
            <v>36951</v>
          </cell>
          <cell r="I34">
            <v>36982</v>
          </cell>
          <cell r="J34">
            <v>37012</v>
          </cell>
          <cell r="K34">
            <v>37043</v>
          </cell>
          <cell r="L34">
            <v>37073</v>
          </cell>
          <cell r="M34">
            <v>37104</v>
          </cell>
          <cell r="N34">
            <v>37135</v>
          </cell>
          <cell r="O34">
            <v>37165</v>
          </cell>
          <cell r="P34">
            <v>37196</v>
          </cell>
          <cell r="Q34">
            <v>37226</v>
          </cell>
          <cell r="S34">
            <v>2000</v>
          </cell>
          <cell r="T34" t="str">
            <v>2001</v>
          </cell>
          <cell r="U34" t="str">
            <v>% Change</v>
          </cell>
        </row>
        <row r="36">
          <cell r="A36" t="str">
            <v>ASIA</v>
          </cell>
          <cell r="B36">
            <v>307261</v>
          </cell>
          <cell r="C36">
            <v>299521</v>
          </cell>
          <cell r="D36">
            <v>292067</v>
          </cell>
          <cell r="F36">
            <v>41205</v>
          </cell>
          <cell r="G36">
            <v>19997</v>
          </cell>
          <cell r="H36">
            <v>20387</v>
          </cell>
          <cell r="I36">
            <v>28636</v>
          </cell>
          <cell r="J36">
            <v>25306</v>
          </cell>
          <cell r="K36">
            <v>22238</v>
          </cell>
          <cell r="L36">
            <v>22532</v>
          </cell>
          <cell r="M36">
            <v>28847</v>
          </cell>
          <cell r="N36">
            <v>19615</v>
          </cell>
          <cell r="O36">
            <v>19685</v>
          </cell>
          <cell r="P36">
            <v>18472</v>
          </cell>
          <cell r="Q36">
            <v>18131</v>
          </cell>
          <cell r="S36">
            <v>292067</v>
          </cell>
          <cell r="T36">
            <v>285051</v>
          </cell>
          <cell r="U36">
            <v>-2.4021885389311382E-2</v>
          </cell>
        </row>
        <row r="37">
          <cell r="A37" t="str">
            <v xml:space="preserve">    Afghanistan</v>
          </cell>
          <cell r="B37">
            <v>0</v>
          </cell>
          <cell r="C37">
            <v>16</v>
          </cell>
          <cell r="D37">
            <v>1</v>
          </cell>
          <cell r="F37">
            <v>0</v>
          </cell>
          <cell r="G37">
            <v>0</v>
          </cell>
          <cell r="H37">
            <v>0</v>
          </cell>
          <cell r="I37">
            <v>0</v>
          </cell>
          <cell r="J37">
            <v>0</v>
          </cell>
          <cell r="K37">
            <v>0</v>
          </cell>
          <cell r="L37">
            <v>0</v>
          </cell>
          <cell r="M37">
            <v>0</v>
          </cell>
          <cell r="N37">
            <v>0</v>
          </cell>
          <cell r="O37">
            <v>0</v>
          </cell>
          <cell r="P37">
            <v>0</v>
          </cell>
          <cell r="Q37">
            <v>0</v>
          </cell>
          <cell r="S37">
            <v>1</v>
          </cell>
          <cell r="T37">
            <v>0</v>
          </cell>
          <cell r="U37">
            <v>-1</v>
          </cell>
        </row>
        <row r="38">
          <cell r="A38" t="str">
            <v xml:space="preserve">    Bangladesh</v>
          </cell>
          <cell r="B38">
            <v>501</v>
          </cell>
          <cell r="C38">
            <v>220</v>
          </cell>
          <cell r="D38">
            <v>190</v>
          </cell>
          <cell r="F38">
            <v>55</v>
          </cell>
          <cell r="G38">
            <v>7</v>
          </cell>
          <cell r="H38">
            <v>16</v>
          </cell>
          <cell r="I38">
            <v>16</v>
          </cell>
          <cell r="J38">
            <v>13</v>
          </cell>
          <cell r="K38">
            <v>17</v>
          </cell>
          <cell r="L38">
            <v>20</v>
          </cell>
          <cell r="M38">
            <v>25</v>
          </cell>
          <cell r="N38">
            <v>17</v>
          </cell>
          <cell r="O38">
            <v>16</v>
          </cell>
          <cell r="P38">
            <v>7</v>
          </cell>
          <cell r="Q38">
            <v>21</v>
          </cell>
          <cell r="S38">
            <v>190</v>
          </cell>
          <cell r="T38">
            <v>230</v>
          </cell>
          <cell r="U38">
            <v>0.21052631578947367</v>
          </cell>
        </row>
        <row r="39">
          <cell r="A39" t="str">
            <v xml:space="preserve">    Bhutan</v>
          </cell>
          <cell r="B39">
            <v>0</v>
          </cell>
          <cell r="C39">
            <v>5</v>
          </cell>
          <cell r="D39">
            <v>1</v>
          </cell>
          <cell r="F39">
            <v>0</v>
          </cell>
          <cell r="G39">
            <v>0</v>
          </cell>
          <cell r="H39">
            <v>0</v>
          </cell>
          <cell r="I39">
            <v>0</v>
          </cell>
          <cell r="J39">
            <v>0</v>
          </cell>
          <cell r="K39">
            <v>0</v>
          </cell>
          <cell r="L39">
            <v>0</v>
          </cell>
          <cell r="M39">
            <v>0</v>
          </cell>
          <cell r="N39">
            <v>0</v>
          </cell>
          <cell r="O39">
            <v>0</v>
          </cell>
          <cell r="P39">
            <v>0</v>
          </cell>
          <cell r="Q39">
            <v>0</v>
          </cell>
          <cell r="S39">
            <v>1</v>
          </cell>
          <cell r="T39">
            <v>0</v>
          </cell>
          <cell r="U39">
            <v>-1</v>
          </cell>
        </row>
        <row r="40">
          <cell r="A40" t="str">
            <v xml:space="preserve">    Brunei</v>
          </cell>
          <cell r="B40">
            <v>16264</v>
          </cell>
          <cell r="C40">
            <v>12978</v>
          </cell>
          <cell r="D40">
            <v>13649</v>
          </cell>
          <cell r="F40">
            <v>1793</v>
          </cell>
          <cell r="G40">
            <v>934</v>
          </cell>
          <cell r="H40">
            <v>1067</v>
          </cell>
          <cell r="I40">
            <v>1252</v>
          </cell>
          <cell r="J40">
            <v>1260</v>
          </cell>
          <cell r="K40">
            <v>1224</v>
          </cell>
          <cell r="L40">
            <v>1212</v>
          </cell>
          <cell r="M40">
            <v>919</v>
          </cell>
          <cell r="N40">
            <v>912</v>
          </cell>
          <cell r="O40">
            <v>854</v>
          </cell>
          <cell r="P40">
            <v>876</v>
          </cell>
          <cell r="Q40">
            <v>765</v>
          </cell>
          <cell r="S40">
            <v>13649</v>
          </cell>
          <cell r="T40">
            <v>13068</v>
          </cell>
          <cell r="U40">
            <v>-4.2567221041834524E-2</v>
          </cell>
        </row>
        <row r="41">
          <cell r="A41" t="str">
            <v xml:space="preserve">    Cambodia</v>
          </cell>
          <cell r="B41">
            <v>179</v>
          </cell>
          <cell r="C41">
            <v>224</v>
          </cell>
          <cell r="D41">
            <v>355</v>
          </cell>
          <cell r="F41">
            <v>79</v>
          </cell>
          <cell r="G41">
            <v>30</v>
          </cell>
          <cell r="H41">
            <v>35</v>
          </cell>
          <cell r="I41">
            <v>41</v>
          </cell>
          <cell r="J41">
            <v>53</v>
          </cell>
          <cell r="K41">
            <v>42</v>
          </cell>
          <cell r="L41">
            <v>39</v>
          </cell>
          <cell r="M41">
            <v>31</v>
          </cell>
          <cell r="N41">
            <v>50</v>
          </cell>
          <cell r="O41">
            <v>38</v>
          </cell>
          <cell r="P41">
            <v>36</v>
          </cell>
          <cell r="Q41">
            <v>50</v>
          </cell>
          <cell r="S41">
            <v>355</v>
          </cell>
          <cell r="T41">
            <v>524</v>
          </cell>
          <cell r="U41">
            <v>0.47605633802816905</v>
          </cell>
        </row>
        <row r="42">
          <cell r="A42" t="str">
            <v xml:space="preserve">    China</v>
          </cell>
          <cell r="B42">
            <v>1280</v>
          </cell>
          <cell r="C42">
            <v>1858</v>
          </cell>
          <cell r="D42">
            <v>2348</v>
          </cell>
          <cell r="F42">
            <v>435</v>
          </cell>
          <cell r="G42">
            <v>223</v>
          </cell>
          <cell r="H42">
            <v>89</v>
          </cell>
          <cell r="I42">
            <v>99</v>
          </cell>
          <cell r="J42">
            <v>182</v>
          </cell>
          <cell r="K42">
            <v>120</v>
          </cell>
          <cell r="L42">
            <v>136</v>
          </cell>
          <cell r="M42">
            <v>121</v>
          </cell>
          <cell r="N42">
            <v>221</v>
          </cell>
          <cell r="O42">
            <v>184</v>
          </cell>
          <cell r="P42">
            <v>78</v>
          </cell>
          <cell r="Q42">
            <v>91</v>
          </cell>
          <cell r="S42">
            <v>2348</v>
          </cell>
          <cell r="T42">
            <v>1979</v>
          </cell>
          <cell r="U42">
            <v>-0.15715502555366268</v>
          </cell>
        </row>
        <row r="43">
          <cell r="A43" t="str">
            <v xml:space="preserve">    East Timor</v>
          </cell>
          <cell r="B43">
            <v>0</v>
          </cell>
          <cell r="C43">
            <v>0</v>
          </cell>
          <cell r="D43">
            <v>0</v>
          </cell>
          <cell r="F43">
            <v>0</v>
          </cell>
          <cell r="G43">
            <v>0</v>
          </cell>
          <cell r="H43">
            <v>0</v>
          </cell>
          <cell r="I43">
            <v>0</v>
          </cell>
          <cell r="J43">
            <v>9</v>
          </cell>
          <cell r="K43">
            <v>8</v>
          </cell>
          <cell r="L43">
            <v>2</v>
          </cell>
          <cell r="M43">
            <v>1</v>
          </cell>
          <cell r="N43">
            <v>0</v>
          </cell>
          <cell r="O43">
            <v>0</v>
          </cell>
          <cell r="P43">
            <v>0</v>
          </cell>
          <cell r="Q43">
            <v>4</v>
          </cell>
          <cell r="S43">
            <v>0</v>
          </cell>
          <cell r="T43">
            <v>24</v>
          </cell>
          <cell r="U43">
            <v>0</v>
          </cell>
        </row>
        <row r="44">
          <cell r="A44" t="str">
            <v xml:space="preserve">    Hong Kong</v>
          </cell>
          <cell r="B44">
            <v>122337</v>
          </cell>
          <cell r="C44">
            <v>114779</v>
          </cell>
          <cell r="D44">
            <v>121762</v>
          </cell>
          <cell r="F44">
            <v>19984</v>
          </cell>
          <cell r="G44">
            <v>7394</v>
          </cell>
          <cell r="H44">
            <v>7149</v>
          </cell>
          <cell r="I44">
            <v>14019</v>
          </cell>
          <cell r="J44">
            <v>9280</v>
          </cell>
          <cell r="K44">
            <v>7771</v>
          </cell>
          <cell r="L44">
            <v>8454</v>
          </cell>
          <cell r="M44">
            <v>14918</v>
          </cell>
          <cell r="N44">
            <v>6847</v>
          </cell>
          <cell r="O44">
            <v>6157</v>
          </cell>
          <cell r="P44">
            <v>6009</v>
          </cell>
          <cell r="Q44">
            <v>5601</v>
          </cell>
          <cell r="S44">
            <v>121762</v>
          </cell>
          <cell r="T44">
            <v>113583</v>
          </cell>
          <cell r="U44">
            <v>-6.7172024112613138E-2</v>
          </cell>
        </row>
        <row r="45">
          <cell r="A45" t="str">
            <v xml:space="preserve">    India</v>
          </cell>
          <cell r="B45">
            <v>191</v>
          </cell>
          <cell r="C45">
            <v>165</v>
          </cell>
          <cell r="D45">
            <v>185</v>
          </cell>
          <cell r="F45">
            <v>52</v>
          </cell>
          <cell r="G45">
            <v>19</v>
          </cell>
          <cell r="H45">
            <v>16</v>
          </cell>
          <cell r="I45">
            <v>15</v>
          </cell>
          <cell r="J45">
            <v>29</v>
          </cell>
          <cell r="K45">
            <v>34</v>
          </cell>
          <cell r="L45">
            <v>15</v>
          </cell>
          <cell r="M45">
            <v>26</v>
          </cell>
          <cell r="N45">
            <v>23</v>
          </cell>
          <cell r="O45">
            <v>117</v>
          </cell>
          <cell r="P45">
            <v>24</v>
          </cell>
          <cell r="Q45">
            <v>84</v>
          </cell>
          <cell r="S45">
            <v>185</v>
          </cell>
          <cell r="T45">
            <v>454</v>
          </cell>
          <cell r="U45">
            <v>1.4540540540540539</v>
          </cell>
        </row>
        <row r="46">
          <cell r="A46" t="str">
            <v xml:space="preserve">    Indonesia</v>
          </cell>
          <cell r="B46">
            <v>2471</v>
          </cell>
          <cell r="C46">
            <v>1706</v>
          </cell>
          <cell r="D46">
            <v>1507</v>
          </cell>
          <cell r="F46">
            <v>465</v>
          </cell>
          <cell r="G46">
            <v>50</v>
          </cell>
          <cell r="H46">
            <v>71</v>
          </cell>
          <cell r="I46">
            <v>79</v>
          </cell>
          <cell r="J46">
            <v>104</v>
          </cell>
          <cell r="K46">
            <v>115</v>
          </cell>
          <cell r="L46">
            <v>118</v>
          </cell>
          <cell r="M46">
            <v>87</v>
          </cell>
          <cell r="N46">
            <v>90</v>
          </cell>
          <cell r="O46">
            <v>82</v>
          </cell>
          <cell r="P46">
            <v>62</v>
          </cell>
          <cell r="Q46">
            <v>88</v>
          </cell>
          <cell r="S46">
            <v>1507</v>
          </cell>
          <cell r="T46">
            <v>1411</v>
          </cell>
          <cell r="U46">
            <v>-6.3702720637027199E-2</v>
          </cell>
        </row>
        <row r="47">
          <cell r="A47" t="str">
            <v xml:space="preserve">    Japan</v>
          </cell>
          <cell r="B47">
            <v>38930</v>
          </cell>
          <cell r="C47">
            <v>46851</v>
          </cell>
          <cell r="D47">
            <v>63041</v>
          </cell>
          <cell r="F47">
            <v>4508</v>
          </cell>
          <cell r="G47">
            <v>5040</v>
          </cell>
          <cell r="H47">
            <v>5839</v>
          </cell>
          <cell r="I47">
            <v>6017</v>
          </cell>
          <cell r="J47">
            <v>6586</v>
          </cell>
          <cell r="K47">
            <v>5389</v>
          </cell>
          <cell r="L47">
            <v>7117</v>
          </cell>
          <cell r="M47">
            <v>6570</v>
          </cell>
          <cell r="N47">
            <v>5953</v>
          </cell>
          <cell r="O47">
            <v>6663</v>
          </cell>
          <cell r="P47">
            <v>7439</v>
          </cell>
          <cell r="Q47">
            <v>6972</v>
          </cell>
          <cell r="S47">
            <v>63041</v>
          </cell>
          <cell r="T47">
            <v>74093</v>
          </cell>
          <cell r="U47">
            <v>0.17531447787947529</v>
          </cell>
        </row>
        <row r="48">
          <cell r="A48" t="str">
            <v xml:space="preserve">    Kazakhstan</v>
          </cell>
          <cell r="B48">
            <v>3</v>
          </cell>
          <cell r="C48">
            <v>4</v>
          </cell>
          <cell r="D48">
            <v>32</v>
          </cell>
          <cell r="F48">
            <v>14</v>
          </cell>
          <cell r="G48">
            <v>2</v>
          </cell>
          <cell r="H48">
            <v>18</v>
          </cell>
          <cell r="I48">
            <v>9</v>
          </cell>
          <cell r="J48">
            <v>44</v>
          </cell>
          <cell r="K48">
            <v>35</v>
          </cell>
          <cell r="L48">
            <v>24</v>
          </cell>
          <cell r="M48">
            <v>82</v>
          </cell>
          <cell r="N48">
            <v>40</v>
          </cell>
          <cell r="O48">
            <v>19</v>
          </cell>
          <cell r="P48">
            <v>10</v>
          </cell>
          <cell r="Q48">
            <v>14</v>
          </cell>
          <cell r="S48">
            <v>32</v>
          </cell>
          <cell r="T48">
            <v>311</v>
          </cell>
          <cell r="U48">
            <v>8.71875</v>
          </cell>
        </row>
        <row r="49">
          <cell r="A49" t="str">
            <v xml:space="preserve">    Kirgiztan</v>
          </cell>
          <cell r="B49">
            <v>0</v>
          </cell>
          <cell r="C49">
            <v>2</v>
          </cell>
          <cell r="D49">
            <v>1</v>
          </cell>
          <cell r="F49">
            <v>1</v>
          </cell>
          <cell r="G49">
            <v>0</v>
          </cell>
          <cell r="H49">
            <v>0</v>
          </cell>
          <cell r="I49">
            <v>0</v>
          </cell>
          <cell r="J49">
            <v>0</v>
          </cell>
          <cell r="K49">
            <v>1</v>
          </cell>
          <cell r="L49">
            <v>0</v>
          </cell>
          <cell r="M49">
            <v>0</v>
          </cell>
          <cell r="N49">
            <v>0</v>
          </cell>
          <cell r="O49">
            <v>0</v>
          </cell>
          <cell r="P49">
            <v>0</v>
          </cell>
          <cell r="Q49">
            <v>0</v>
          </cell>
          <cell r="S49">
            <v>1</v>
          </cell>
          <cell r="T49">
            <v>2</v>
          </cell>
          <cell r="U49">
            <v>1</v>
          </cell>
        </row>
        <row r="50">
          <cell r="A50" t="str">
            <v xml:space="preserve">    Korea</v>
          </cell>
          <cell r="B50">
            <v>2337</v>
          </cell>
          <cell r="C50">
            <v>4302</v>
          </cell>
          <cell r="D50">
            <v>4743</v>
          </cell>
          <cell r="F50">
            <v>434</v>
          </cell>
          <cell r="G50">
            <v>125</v>
          </cell>
          <cell r="H50">
            <v>183</v>
          </cell>
          <cell r="I50">
            <v>207</v>
          </cell>
          <cell r="J50">
            <v>228</v>
          </cell>
          <cell r="K50">
            <v>175</v>
          </cell>
          <cell r="L50">
            <v>227</v>
          </cell>
          <cell r="M50">
            <v>314</v>
          </cell>
          <cell r="N50">
            <v>198</v>
          </cell>
          <cell r="O50">
            <v>230</v>
          </cell>
          <cell r="P50">
            <v>109</v>
          </cell>
          <cell r="Q50">
            <v>125</v>
          </cell>
          <cell r="S50">
            <v>4743</v>
          </cell>
          <cell r="T50">
            <v>2555</v>
          </cell>
          <cell r="U50">
            <v>-0.46131140628294331</v>
          </cell>
        </row>
        <row r="51">
          <cell r="A51" t="str">
            <v xml:space="preserve">    Laos</v>
          </cell>
          <cell r="B51">
            <v>63</v>
          </cell>
          <cell r="C51">
            <v>82</v>
          </cell>
          <cell r="D51">
            <v>118</v>
          </cell>
          <cell r="F51">
            <v>17</v>
          </cell>
          <cell r="G51">
            <v>3</v>
          </cell>
          <cell r="H51">
            <v>4</v>
          </cell>
          <cell r="I51">
            <v>36</v>
          </cell>
          <cell r="J51">
            <v>10</v>
          </cell>
          <cell r="K51">
            <v>23</v>
          </cell>
          <cell r="L51">
            <v>5</v>
          </cell>
          <cell r="M51">
            <v>7</v>
          </cell>
          <cell r="N51">
            <v>45</v>
          </cell>
          <cell r="O51">
            <v>6</v>
          </cell>
          <cell r="P51">
            <v>6</v>
          </cell>
          <cell r="Q51">
            <v>12</v>
          </cell>
          <cell r="S51">
            <v>118</v>
          </cell>
          <cell r="T51">
            <v>174</v>
          </cell>
          <cell r="U51">
            <v>0.47457627118644075</v>
          </cell>
        </row>
        <row r="52">
          <cell r="A52" t="str">
            <v xml:space="preserve">    Macau</v>
          </cell>
          <cell r="B52">
            <v>2021</v>
          </cell>
          <cell r="C52">
            <v>1983</v>
          </cell>
          <cell r="D52">
            <v>2208</v>
          </cell>
          <cell r="F52">
            <v>333</v>
          </cell>
          <cell r="G52">
            <v>130</v>
          </cell>
          <cell r="H52">
            <v>142</v>
          </cell>
          <cell r="I52">
            <v>60</v>
          </cell>
          <cell r="J52">
            <v>212</v>
          </cell>
          <cell r="K52">
            <v>174</v>
          </cell>
          <cell r="L52">
            <v>142</v>
          </cell>
          <cell r="M52">
            <v>202</v>
          </cell>
          <cell r="N52">
            <v>180</v>
          </cell>
          <cell r="O52">
            <v>121</v>
          </cell>
          <cell r="P52">
            <v>62</v>
          </cell>
          <cell r="Q52">
            <v>102</v>
          </cell>
          <cell r="S52">
            <v>2208</v>
          </cell>
          <cell r="T52">
            <v>1860</v>
          </cell>
          <cell r="U52">
            <v>-0.15760869565217395</v>
          </cell>
        </row>
        <row r="53">
          <cell r="A53" t="str">
            <v xml:space="preserve">    Malaysia</v>
          </cell>
          <cell r="B53">
            <v>7132</v>
          </cell>
          <cell r="C53">
            <v>5978</v>
          </cell>
          <cell r="D53">
            <v>5450</v>
          </cell>
          <cell r="F53">
            <v>1341</v>
          </cell>
          <cell r="G53">
            <v>362</v>
          </cell>
          <cell r="H53">
            <v>368</v>
          </cell>
          <cell r="I53">
            <v>438</v>
          </cell>
          <cell r="J53">
            <v>620</v>
          </cell>
          <cell r="K53">
            <v>621</v>
          </cell>
          <cell r="L53">
            <v>454</v>
          </cell>
          <cell r="M53">
            <v>483</v>
          </cell>
          <cell r="N53">
            <v>409</v>
          </cell>
          <cell r="O53">
            <v>452</v>
          </cell>
          <cell r="P53">
            <v>344</v>
          </cell>
          <cell r="Q53">
            <v>336</v>
          </cell>
          <cell r="S53">
            <v>5450</v>
          </cell>
          <cell r="T53">
            <v>6228</v>
          </cell>
          <cell r="U53">
            <v>0.14275229357798169</v>
          </cell>
        </row>
        <row r="54">
          <cell r="A54" t="str">
            <v xml:space="preserve">    Maldives</v>
          </cell>
          <cell r="B54">
            <v>82</v>
          </cell>
          <cell r="C54">
            <v>147</v>
          </cell>
          <cell r="D54">
            <v>117</v>
          </cell>
          <cell r="F54">
            <v>20</v>
          </cell>
          <cell r="G54">
            <v>10</v>
          </cell>
          <cell r="H54">
            <v>3</v>
          </cell>
          <cell r="I54">
            <v>6</v>
          </cell>
          <cell r="J54">
            <v>9</v>
          </cell>
          <cell r="K54">
            <v>11</v>
          </cell>
          <cell r="L54">
            <v>12</v>
          </cell>
          <cell r="M54">
            <v>12</v>
          </cell>
          <cell r="N54">
            <v>10</v>
          </cell>
          <cell r="O54">
            <v>14</v>
          </cell>
          <cell r="P54">
            <v>7</v>
          </cell>
          <cell r="Q54">
            <v>9</v>
          </cell>
          <cell r="S54">
            <v>117</v>
          </cell>
          <cell r="T54">
            <v>123</v>
          </cell>
          <cell r="U54">
            <v>5.1282051282051322E-2</v>
          </cell>
        </row>
        <row r="55">
          <cell r="A55" t="str">
            <v xml:space="preserve">    Mongolia</v>
          </cell>
          <cell r="B55">
            <v>72</v>
          </cell>
          <cell r="C55">
            <v>31</v>
          </cell>
          <cell r="D55">
            <v>47</v>
          </cell>
          <cell r="F55">
            <v>6</v>
          </cell>
          <cell r="G55">
            <v>5</v>
          </cell>
          <cell r="H55">
            <v>1</v>
          </cell>
          <cell r="I55">
            <v>8</v>
          </cell>
          <cell r="J55">
            <v>1</v>
          </cell>
          <cell r="K55">
            <v>5</v>
          </cell>
          <cell r="L55">
            <v>1</v>
          </cell>
          <cell r="M55">
            <v>1</v>
          </cell>
          <cell r="N55">
            <v>0</v>
          </cell>
          <cell r="O55">
            <v>0</v>
          </cell>
          <cell r="P55">
            <v>0</v>
          </cell>
          <cell r="Q55">
            <v>0</v>
          </cell>
          <cell r="S55">
            <v>47</v>
          </cell>
          <cell r="T55">
            <v>28</v>
          </cell>
          <cell r="U55">
            <v>-0.4042553191489362</v>
          </cell>
        </row>
        <row r="56">
          <cell r="A56" t="str">
            <v xml:space="preserve">    Myanmar</v>
          </cell>
          <cell r="B56">
            <v>153</v>
          </cell>
          <cell r="C56">
            <v>96</v>
          </cell>
          <cell r="D56">
            <v>153</v>
          </cell>
          <cell r="F56">
            <v>18</v>
          </cell>
          <cell r="G56">
            <v>7</v>
          </cell>
          <cell r="H56">
            <v>8</v>
          </cell>
          <cell r="I56">
            <v>57</v>
          </cell>
          <cell r="J56">
            <v>13</v>
          </cell>
          <cell r="K56">
            <v>8</v>
          </cell>
          <cell r="L56">
            <v>4</v>
          </cell>
          <cell r="M56">
            <v>15</v>
          </cell>
          <cell r="N56">
            <v>44</v>
          </cell>
          <cell r="O56">
            <v>12</v>
          </cell>
          <cell r="P56">
            <v>8</v>
          </cell>
          <cell r="Q56">
            <v>21</v>
          </cell>
          <cell r="S56">
            <v>153</v>
          </cell>
          <cell r="T56">
            <v>215</v>
          </cell>
          <cell r="U56">
            <v>0.40522875816993453</v>
          </cell>
        </row>
        <row r="57">
          <cell r="A57" t="str">
            <v xml:space="preserve">    Nepal</v>
          </cell>
          <cell r="B57">
            <v>3</v>
          </cell>
          <cell r="C57">
            <v>7</v>
          </cell>
          <cell r="D57">
            <v>7</v>
          </cell>
          <cell r="F57">
            <v>1</v>
          </cell>
          <cell r="G57">
            <v>0</v>
          </cell>
          <cell r="H57">
            <v>3</v>
          </cell>
          <cell r="I57">
            <v>1</v>
          </cell>
          <cell r="J57">
            <v>1</v>
          </cell>
          <cell r="K57">
            <v>0</v>
          </cell>
          <cell r="L57">
            <v>1</v>
          </cell>
          <cell r="M57">
            <v>1</v>
          </cell>
          <cell r="N57">
            <v>1</v>
          </cell>
          <cell r="O57">
            <v>1</v>
          </cell>
          <cell r="P57">
            <v>3</v>
          </cell>
          <cell r="Q57">
            <v>0</v>
          </cell>
          <cell r="S57">
            <v>7</v>
          </cell>
          <cell r="T57">
            <v>13</v>
          </cell>
          <cell r="U57">
            <v>0.85714285714285721</v>
          </cell>
        </row>
        <row r="58">
          <cell r="A58" t="str">
            <v xml:space="preserve">    Pakistan</v>
          </cell>
          <cell r="B58">
            <v>186</v>
          </cell>
          <cell r="C58">
            <v>136</v>
          </cell>
          <cell r="D58">
            <v>107</v>
          </cell>
          <cell r="F58">
            <v>27</v>
          </cell>
          <cell r="G58">
            <v>4</v>
          </cell>
          <cell r="H58">
            <v>3</v>
          </cell>
          <cell r="I58">
            <v>9</v>
          </cell>
          <cell r="J58">
            <v>2</v>
          </cell>
          <cell r="K58">
            <v>5</v>
          </cell>
          <cell r="L58">
            <v>59</v>
          </cell>
          <cell r="M58">
            <v>37</v>
          </cell>
          <cell r="N58">
            <v>14</v>
          </cell>
          <cell r="O58">
            <v>5</v>
          </cell>
          <cell r="P58">
            <v>9</v>
          </cell>
          <cell r="Q58">
            <v>6</v>
          </cell>
          <cell r="S58">
            <v>107</v>
          </cell>
          <cell r="T58">
            <v>180</v>
          </cell>
          <cell r="U58">
            <v>0.68224299065420557</v>
          </cell>
        </row>
        <row r="59">
          <cell r="A59" t="str">
            <v xml:space="preserve">    Singapore</v>
          </cell>
          <cell r="B59">
            <v>23175</v>
          </cell>
          <cell r="C59">
            <v>21812</v>
          </cell>
          <cell r="D59">
            <v>22873</v>
          </cell>
          <cell r="F59">
            <v>5400</v>
          </cell>
          <cell r="G59">
            <v>1348</v>
          </cell>
          <cell r="H59">
            <v>1629</v>
          </cell>
          <cell r="I59">
            <v>2469</v>
          </cell>
          <cell r="J59">
            <v>2468</v>
          </cell>
          <cell r="K59">
            <v>2761</v>
          </cell>
          <cell r="L59">
            <v>1743</v>
          </cell>
          <cell r="M59">
            <v>1729</v>
          </cell>
          <cell r="N59">
            <v>1580</v>
          </cell>
          <cell r="O59">
            <v>1557</v>
          </cell>
          <cell r="P59">
            <v>1548</v>
          </cell>
          <cell r="Q59">
            <v>2073</v>
          </cell>
          <cell r="S59">
            <v>22873</v>
          </cell>
          <cell r="T59">
            <v>26305</v>
          </cell>
          <cell r="U59">
            <v>0.15004590565295328</v>
          </cell>
        </row>
        <row r="60">
          <cell r="A60" t="str">
            <v xml:space="preserve">    Sri Lanka</v>
          </cell>
          <cell r="B60">
            <v>230</v>
          </cell>
          <cell r="C60">
            <v>290</v>
          </cell>
          <cell r="D60">
            <v>396</v>
          </cell>
          <cell r="F60">
            <v>90</v>
          </cell>
          <cell r="G60">
            <v>61</v>
          </cell>
          <cell r="H60">
            <v>93</v>
          </cell>
          <cell r="I60">
            <v>146</v>
          </cell>
          <cell r="J60">
            <v>24</v>
          </cell>
          <cell r="K60">
            <v>32</v>
          </cell>
          <cell r="L60">
            <v>16</v>
          </cell>
          <cell r="M60">
            <v>21</v>
          </cell>
          <cell r="N60">
            <v>64</v>
          </cell>
          <cell r="O60">
            <v>36</v>
          </cell>
          <cell r="P60">
            <v>31</v>
          </cell>
          <cell r="Q60">
            <v>15</v>
          </cell>
          <cell r="S60">
            <v>396</v>
          </cell>
          <cell r="T60">
            <v>629</v>
          </cell>
          <cell r="U60">
            <v>0.58838383838383845</v>
          </cell>
        </row>
        <row r="61">
          <cell r="A61" t="str">
            <v xml:space="preserve">    Tadzhikistan</v>
          </cell>
          <cell r="B61">
            <v>3</v>
          </cell>
          <cell r="C61">
            <v>3</v>
          </cell>
          <cell r="D61">
            <v>0</v>
          </cell>
          <cell r="F61">
            <v>0</v>
          </cell>
          <cell r="G61">
            <v>0</v>
          </cell>
          <cell r="H61">
            <v>0</v>
          </cell>
          <cell r="I61">
            <v>0</v>
          </cell>
          <cell r="J61">
            <v>0</v>
          </cell>
          <cell r="K61">
            <v>0</v>
          </cell>
          <cell r="L61">
            <v>0</v>
          </cell>
          <cell r="M61">
            <v>0</v>
          </cell>
          <cell r="N61">
            <v>3</v>
          </cell>
          <cell r="O61">
            <v>0</v>
          </cell>
          <cell r="P61">
            <v>0</v>
          </cell>
          <cell r="Q61">
            <v>0</v>
          </cell>
          <cell r="S61">
            <v>0</v>
          </cell>
          <cell r="T61">
            <v>3</v>
          </cell>
          <cell r="U61">
            <v>0</v>
          </cell>
        </row>
        <row r="62">
          <cell r="A62" t="str">
            <v xml:space="preserve">    Taiwan</v>
          </cell>
          <cell r="B62">
            <v>87360</v>
          </cell>
          <cell r="C62">
            <v>84186</v>
          </cell>
          <cell r="D62">
            <v>51145</v>
          </cell>
          <cell r="F62">
            <v>5542</v>
          </cell>
          <cell r="G62">
            <v>4166</v>
          </cell>
          <cell r="H62">
            <v>3574</v>
          </cell>
          <cell r="I62">
            <v>2751</v>
          </cell>
          <cell r="J62">
            <v>3994</v>
          </cell>
          <cell r="K62">
            <v>3573</v>
          </cell>
          <cell r="L62">
            <v>2618</v>
          </cell>
          <cell r="M62">
            <v>3065</v>
          </cell>
          <cell r="N62">
            <v>2704</v>
          </cell>
          <cell r="O62">
            <v>2941</v>
          </cell>
          <cell r="P62">
            <v>1704</v>
          </cell>
          <cell r="Q62">
            <v>1679</v>
          </cell>
          <cell r="S62">
            <v>51145</v>
          </cell>
          <cell r="T62">
            <v>38311</v>
          </cell>
          <cell r="U62">
            <v>-0.25093362009971654</v>
          </cell>
        </row>
        <row r="63">
          <cell r="A63" t="str">
            <v xml:space="preserve">    Thailand</v>
          </cell>
          <cell r="B63">
            <v>1384</v>
          </cell>
          <cell r="C63">
            <v>1014</v>
          </cell>
          <cell r="D63">
            <v>1015</v>
          </cell>
          <cell r="F63">
            <v>437</v>
          </cell>
          <cell r="G63">
            <v>30</v>
          </cell>
          <cell r="H63">
            <v>42</v>
          </cell>
          <cell r="I63">
            <v>852</v>
          </cell>
          <cell r="J63">
            <v>102</v>
          </cell>
          <cell r="K63">
            <v>59</v>
          </cell>
          <cell r="L63">
            <v>76</v>
          </cell>
          <cell r="M63">
            <v>90</v>
          </cell>
          <cell r="N63">
            <v>146</v>
          </cell>
          <cell r="O63">
            <v>118</v>
          </cell>
          <cell r="P63">
            <v>66</v>
          </cell>
          <cell r="Q63">
            <v>38</v>
          </cell>
          <cell r="S63">
            <v>1015</v>
          </cell>
          <cell r="T63">
            <v>2056</v>
          </cell>
          <cell r="U63">
            <v>1.025615763546798</v>
          </cell>
        </row>
        <row r="64">
          <cell r="A64" t="str">
            <v xml:space="preserve">    Turkmenistan</v>
          </cell>
          <cell r="B64">
            <v>98</v>
          </cell>
          <cell r="C64">
            <v>35</v>
          </cell>
          <cell r="D64">
            <v>94</v>
          </cell>
          <cell r="F64">
            <v>11</v>
          </cell>
          <cell r="G64">
            <v>6</v>
          </cell>
          <cell r="H64">
            <v>15</v>
          </cell>
          <cell r="I64">
            <v>15</v>
          </cell>
          <cell r="J64">
            <v>2</v>
          </cell>
          <cell r="K64">
            <v>0</v>
          </cell>
          <cell r="L64">
            <v>6</v>
          </cell>
          <cell r="M64">
            <v>46</v>
          </cell>
          <cell r="N64">
            <v>10</v>
          </cell>
          <cell r="O64">
            <v>10</v>
          </cell>
          <cell r="P64">
            <v>4</v>
          </cell>
          <cell r="Q64">
            <v>1</v>
          </cell>
          <cell r="S64">
            <v>94</v>
          </cell>
          <cell r="T64">
            <v>126</v>
          </cell>
          <cell r="U64">
            <v>0.34042553191489366</v>
          </cell>
        </row>
        <row r="65">
          <cell r="A65" t="str">
            <v xml:space="preserve">    Uzbekistan</v>
          </cell>
          <cell r="B65">
            <v>4</v>
          </cell>
          <cell r="C65">
            <v>80</v>
          </cell>
          <cell r="D65">
            <v>28</v>
          </cell>
          <cell r="F65">
            <v>2</v>
          </cell>
          <cell r="G65">
            <v>1</v>
          </cell>
          <cell r="H65">
            <v>2</v>
          </cell>
          <cell r="I65">
            <v>4</v>
          </cell>
          <cell r="J65">
            <v>0</v>
          </cell>
          <cell r="K65">
            <v>2</v>
          </cell>
          <cell r="L65">
            <v>1</v>
          </cell>
          <cell r="M65">
            <v>1</v>
          </cell>
          <cell r="N65">
            <v>1</v>
          </cell>
          <cell r="O65">
            <v>3</v>
          </cell>
          <cell r="P65">
            <v>0</v>
          </cell>
          <cell r="Q65">
            <v>0</v>
          </cell>
          <cell r="S65">
            <v>28</v>
          </cell>
          <cell r="T65">
            <v>17</v>
          </cell>
          <cell r="U65">
            <v>-0.3928571428571429</v>
          </cell>
        </row>
        <row r="66">
          <cell r="A66" t="str">
            <v xml:space="preserve">    Vietnam</v>
          </cell>
          <cell r="B66">
            <v>802</v>
          </cell>
          <cell r="C66">
            <v>531</v>
          </cell>
          <cell r="D66">
            <v>494</v>
          </cell>
          <cell r="F66">
            <v>140</v>
          </cell>
          <cell r="G66">
            <v>40</v>
          </cell>
          <cell r="H66">
            <v>17</v>
          </cell>
          <cell r="I66">
            <v>30</v>
          </cell>
          <cell r="J66">
            <v>60</v>
          </cell>
          <cell r="K66">
            <v>33</v>
          </cell>
          <cell r="L66">
            <v>30</v>
          </cell>
          <cell r="M66">
            <v>43</v>
          </cell>
          <cell r="N66">
            <v>53</v>
          </cell>
          <cell r="O66">
            <v>49</v>
          </cell>
          <cell r="P66">
            <v>30</v>
          </cell>
          <cell r="Q66">
            <v>24</v>
          </cell>
          <cell r="S66">
            <v>494</v>
          </cell>
          <cell r="T66">
            <v>549</v>
          </cell>
          <cell r="U66">
            <v>0.11133603238866407</v>
          </cell>
        </row>
        <row r="71">
          <cell r="A71" t="str">
            <v>PHILIPPINE OVERSEAS EMPLOYMENT ADMINISTRATION</v>
          </cell>
        </row>
        <row r="72">
          <cell r="A72" t="str">
            <v>Deployed Landbased Overseas Filipino Workers by Destination</v>
          </cell>
        </row>
        <row r="76">
          <cell r="B76" t="str">
            <v xml:space="preserve">      1998</v>
          </cell>
          <cell r="C76" t="str">
            <v xml:space="preserve">      1999</v>
          </cell>
          <cell r="D76" t="str">
            <v xml:space="preserve">      2000</v>
          </cell>
          <cell r="F76">
            <v>36892</v>
          </cell>
          <cell r="G76">
            <v>36923</v>
          </cell>
          <cell r="H76">
            <v>36951</v>
          </cell>
          <cell r="I76">
            <v>36982</v>
          </cell>
          <cell r="J76">
            <v>37012</v>
          </cell>
          <cell r="K76">
            <v>37043</v>
          </cell>
          <cell r="L76">
            <v>37073</v>
          </cell>
          <cell r="M76">
            <v>37104</v>
          </cell>
          <cell r="N76">
            <v>37135</v>
          </cell>
          <cell r="O76">
            <v>37165</v>
          </cell>
          <cell r="P76">
            <v>37196</v>
          </cell>
          <cell r="Q76">
            <v>37226</v>
          </cell>
          <cell r="S76" t="str">
            <v xml:space="preserve">   2000</v>
          </cell>
          <cell r="T76" t="str">
            <v xml:space="preserve">   2001</v>
          </cell>
          <cell r="U76" t="str">
            <v>% Change</v>
          </cell>
        </row>
        <row r="78">
          <cell r="A78" t="str">
            <v>EUROPE</v>
          </cell>
          <cell r="B78">
            <v>26422</v>
          </cell>
          <cell r="C78">
            <v>30707</v>
          </cell>
          <cell r="D78">
            <v>39296</v>
          </cell>
          <cell r="F78">
            <v>4861</v>
          </cell>
          <cell r="G78">
            <v>3656</v>
          </cell>
          <cell r="H78">
            <v>2886</v>
          </cell>
          <cell r="I78">
            <v>3312</v>
          </cell>
          <cell r="J78">
            <v>5083</v>
          </cell>
          <cell r="K78">
            <v>3970</v>
          </cell>
          <cell r="L78">
            <v>3081</v>
          </cell>
          <cell r="M78">
            <v>4111</v>
          </cell>
          <cell r="N78">
            <v>4763</v>
          </cell>
          <cell r="O78">
            <v>2348</v>
          </cell>
          <cell r="P78">
            <v>2773</v>
          </cell>
          <cell r="Q78">
            <v>2175</v>
          </cell>
          <cell r="S78">
            <v>39296</v>
          </cell>
          <cell r="T78">
            <v>43019</v>
          </cell>
          <cell r="U78">
            <v>9.4742467426710109E-2</v>
          </cell>
        </row>
        <row r="79">
          <cell r="A79" t="str">
            <v xml:space="preserve">    Albania</v>
          </cell>
          <cell r="B79">
            <v>0</v>
          </cell>
          <cell r="C79">
            <v>1</v>
          </cell>
          <cell r="D79">
            <v>0</v>
          </cell>
          <cell r="F79">
            <v>0</v>
          </cell>
          <cell r="G79">
            <v>0</v>
          </cell>
          <cell r="H79">
            <v>0</v>
          </cell>
          <cell r="I79">
            <v>0</v>
          </cell>
          <cell r="J79">
            <v>0</v>
          </cell>
          <cell r="K79">
            <v>0</v>
          </cell>
          <cell r="L79">
            <v>0</v>
          </cell>
          <cell r="M79">
            <v>0</v>
          </cell>
          <cell r="N79">
            <v>0</v>
          </cell>
          <cell r="O79">
            <v>0</v>
          </cell>
          <cell r="P79">
            <v>0</v>
          </cell>
          <cell r="Q79">
            <v>0</v>
          </cell>
          <cell r="S79">
            <v>0</v>
          </cell>
          <cell r="T79">
            <v>0</v>
          </cell>
          <cell r="U79">
            <v>0</v>
          </cell>
        </row>
        <row r="80">
          <cell r="A80" t="str">
            <v xml:space="preserve">    Andorra</v>
          </cell>
          <cell r="B80">
            <v>48</v>
          </cell>
          <cell r="C80">
            <v>64</v>
          </cell>
          <cell r="D80">
            <v>49</v>
          </cell>
          <cell r="F80">
            <v>12</v>
          </cell>
          <cell r="G80">
            <v>1</v>
          </cell>
          <cell r="H80">
            <v>0</v>
          </cell>
          <cell r="I80">
            <v>1</v>
          </cell>
          <cell r="J80">
            <v>24</v>
          </cell>
          <cell r="K80">
            <v>23</v>
          </cell>
          <cell r="L80">
            <v>10</v>
          </cell>
          <cell r="M80">
            <v>3</v>
          </cell>
          <cell r="N80">
            <v>2</v>
          </cell>
          <cell r="O80">
            <v>5</v>
          </cell>
          <cell r="P80">
            <v>5</v>
          </cell>
          <cell r="Q80">
            <v>6</v>
          </cell>
          <cell r="S80">
            <v>49</v>
          </cell>
          <cell r="T80">
            <v>92</v>
          </cell>
          <cell r="U80">
            <v>0.87755102040816335</v>
          </cell>
        </row>
        <row r="81">
          <cell r="A81" t="str">
            <v xml:space="preserve">    Austria</v>
          </cell>
          <cell r="B81">
            <v>468</v>
          </cell>
          <cell r="C81">
            <v>363</v>
          </cell>
          <cell r="D81">
            <v>334</v>
          </cell>
          <cell r="F81">
            <v>27</v>
          </cell>
          <cell r="G81">
            <v>19</v>
          </cell>
          <cell r="H81">
            <v>17</v>
          </cell>
          <cell r="I81">
            <v>12</v>
          </cell>
          <cell r="J81">
            <v>27</v>
          </cell>
          <cell r="K81">
            <v>29</v>
          </cell>
          <cell r="L81">
            <v>12</v>
          </cell>
          <cell r="M81">
            <v>24</v>
          </cell>
          <cell r="N81">
            <v>11</v>
          </cell>
          <cell r="O81">
            <v>11</v>
          </cell>
          <cell r="P81">
            <v>7</v>
          </cell>
          <cell r="Q81">
            <v>10</v>
          </cell>
          <cell r="S81">
            <v>334</v>
          </cell>
          <cell r="T81">
            <v>206</v>
          </cell>
          <cell r="U81">
            <v>-0.38323353293413176</v>
          </cell>
        </row>
        <row r="82">
          <cell r="A82" t="str">
            <v xml:space="preserve">    Azerbaijan</v>
          </cell>
          <cell r="B82">
            <v>53</v>
          </cell>
          <cell r="C82">
            <v>88</v>
          </cell>
          <cell r="D82">
            <v>76</v>
          </cell>
          <cell r="F82">
            <v>9</v>
          </cell>
          <cell r="G82">
            <v>7</v>
          </cell>
          <cell r="H82">
            <v>5</v>
          </cell>
          <cell r="I82">
            <v>9</v>
          </cell>
          <cell r="J82">
            <v>6</v>
          </cell>
          <cell r="K82">
            <v>8</v>
          </cell>
          <cell r="L82">
            <v>6</v>
          </cell>
          <cell r="M82">
            <v>6</v>
          </cell>
          <cell r="N82">
            <v>11</v>
          </cell>
          <cell r="O82">
            <v>6</v>
          </cell>
          <cell r="P82">
            <v>9</v>
          </cell>
          <cell r="Q82">
            <v>5</v>
          </cell>
          <cell r="S82">
            <v>76</v>
          </cell>
          <cell r="T82">
            <v>87</v>
          </cell>
          <cell r="U82">
            <v>0.14473684210526305</v>
          </cell>
        </row>
        <row r="83">
          <cell r="A83" t="str">
            <v xml:space="preserve">    Belgium</v>
          </cell>
          <cell r="B83">
            <v>183</v>
          </cell>
          <cell r="C83">
            <v>168</v>
          </cell>
          <cell r="D83">
            <v>160</v>
          </cell>
          <cell r="F83">
            <v>31</v>
          </cell>
          <cell r="G83">
            <v>6</v>
          </cell>
          <cell r="H83">
            <v>12</v>
          </cell>
          <cell r="I83">
            <v>13</v>
          </cell>
          <cell r="J83">
            <v>9</v>
          </cell>
          <cell r="K83">
            <v>9</v>
          </cell>
          <cell r="L83">
            <v>7</v>
          </cell>
          <cell r="M83">
            <v>19</v>
          </cell>
          <cell r="N83">
            <v>23</v>
          </cell>
          <cell r="O83">
            <v>6</v>
          </cell>
          <cell r="P83">
            <v>17</v>
          </cell>
          <cell r="Q83">
            <v>7</v>
          </cell>
          <cell r="S83">
            <v>160</v>
          </cell>
          <cell r="T83">
            <v>159</v>
          </cell>
          <cell r="U83">
            <v>-6.2499999999999778E-3</v>
          </cell>
        </row>
        <row r="84">
          <cell r="A84" t="str">
            <v xml:space="preserve">    Belorussia</v>
          </cell>
          <cell r="B84">
            <v>1</v>
          </cell>
          <cell r="C84">
            <v>2</v>
          </cell>
          <cell r="D84">
            <v>0</v>
          </cell>
          <cell r="F84">
            <v>0</v>
          </cell>
          <cell r="G84">
            <v>0</v>
          </cell>
          <cell r="H84">
            <v>0</v>
          </cell>
          <cell r="I84">
            <v>0</v>
          </cell>
          <cell r="J84">
            <v>0</v>
          </cell>
          <cell r="K84">
            <v>0</v>
          </cell>
          <cell r="L84">
            <v>0</v>
          </cell>
          <cell r="M84">
            <v>0</v>
          </cell>
          <cell r="N84">
            <v>0</v>
          </cell>
          <cell r="O84">
            <v>0</v>
          </cell>
          <cell r="P84">
            <v>0</v>
          </cell>
          <cell r="Q84">
            <v>0</v>
          </cell>
          <cell r="S84">
            <v>0</v>
          </cell>
          <cell r="T84">
            <v>0</v>
          </cell>
          <cell r="U84">
            <v>0</v>
          </cell>
        </row>
        <row r="85">
          <cell r="A85" t="str">
            <v xml:space="preserve">    Bosnia and Hercegovina</v>
          </cell>
          <cell r="B85">
            <v>2</v>
          </cell>
          <cell r="C85">
            <v>2</v>
          </cell>
          <cell r="D85">
            <v>0</v>
          </cell>
          <cell r="F85">
            <v>0</v>
          </cell>
          <cell r="G85">
            <v>0</v>
          </cell>
          <cell r="H85">
            <v>0</v>
          </cell>
          <cell r="I85">
            <v>0</v>
          </cell>
          <cell r="J85">
            <v>0</v>
          </cell>
          <cell r="K85">
            <v>0</v>
          </cell>
          <cell r="L85">
            <v>0</v>
          </cell>
          <cell r="M85">
            <v>0</v>
          </cell>
          <cell r="N85">
            <v>0</v>
          </cell>
          <cell r="O85">
            <v>0</v>
          </cell>
          <cell r="P85">
            <v>0</v>
          </cell>
          <cell r="Q85">
            <v>0</v>
          </cell>
          <cell r="S85">
            <v>0</v>
          </cell>
          <cell r="T85">
            <v>0</v>
          </cell>
          <cell r="U85">
            <v>0</v>
          </cell>
        </row>
        <row r="86">
          <cell r="A86" t="str">
            <v xml:space="preserve">    Bulgaria</v>
          </cell>
          <cell r="B86">
            <v>1</v>
          </cell>
          <cell r="C86">
            <v>1</v>
          </cell>
          <cell r="D86">
            <v>1</v>
          </cell>
          <cell r="F86">
            <v>0</v>
          </cell>
          <cell r="G86">
            <v>0</v>
          </cell>
          <cell r="H86">
            <v>0</v>
          </cell>
          <cell r="I86">
            <v>0</v>
          </cell>
          <cell r="J86">
            <v>0</v>
          </cell>
          <cell r="K86">
            <v>0</v>
          </cell>
          <cell r="L86">
            <v>0</v>
          </cell>
          <cell r="M86">
            <v>0</v>
          </cell>
          <cell r="N86">
            <v>0</v>
          </cell>
          <cell r="O86">
            <v>0</v>
          </cell>
          <cell r="P86">
            <v>0</v>
          </cell>
          <cell r="Q86">
            <v>1</v>
          </cell>
          <cell r="S86">
            <v>1</v>
          </cell>
          <cell r="T86">
            <v>1</v>
          </cell>
          <cell r="U86">
            <v>0</v>
          </cell>
        </row>
        <row r="87">
          <cell r="A87" t="str">
            <v xml:space="preserve">    Channel Islands</v>
          </cell>
          <cell r="B87">
            <v>0</v>
          </cell>
          <cell r="C87">
            <v>0</v>
          </cell>
          <cell r="D87">
            <v>1</v>
          </cell>
          <cell r="F87">
            <v>0</v>
          </cell>
          <cell r="G87">
            <v>0</v>
          </cell>
          <cell r="H87">
            <v>0</v>
          </cell>
          <cell r="I87">
            <v>0</v>
          </cell>
          <cell r="J87">
            <v>0</v>
          </cell>
          <cell r="K87">
            <v>0</v>
          </cell>
          <cell r="L87">
            <v>0</v>
          </cell>
          <cell r="M87">
            <v>0</v>
          </cell>
          <cell r="N87">
            <v>0</v>
          </cell>
          <cell r="O87">
            <v>0</v>
          </cell>
          <cell r="P87">
            <v>0</v>
          </cell>
          <cell r="Q87">
            <v>0</v>
          </cell>
          <cell r="S87">
            <v>1</v>
          </cell>
          <cell r="T87">
            <v>0</v>
          </cell>
          <cell r="U87">
            <v>0</v>
          </cell>
        </row>
        <row r="88">
          <cell r="A88" t="str">
            <v xml:space="preserve">    Croatia</v>
          </cell>
          <cell r="B88">
            <v>2</v>
          </cell>
          <cell r="C88">
            <v>1</v>
          </cell>
          <cell r="D88">
            <v>2</v>
          </cell>
          <cell r="F88">
            <v>0</v>
          </cell>
          <cell r="G88">
            <v>0</v>
          </cell>
          <cell r="H88">
            <v>0</v>
          </cell>
          <cell r="I88">
            <v>0</v>
          </cell>
          <cell r="J88">
            <v>0</v>
          </cell>
          <cell r="K88">
            <v>0</v>
          </cell>
          <cell r="L88">
            <v>0</v>
          </cell>
          <cell r="M88">
            <v>0</v>
          </cell>
          <cell r="N88">
            <v>0</v>
          </cell>
          <cell r="O88">
            <v>0</v>
          </cell>
          <cell r="P88">
            <v>0</v>
          </cell>
          <cell r="Q88">
            <v>0</v>
          </cell>
          <cell r="S88">
            <v>2</v>
          </cell>
          <cell r="T88">
            <v>0</v>
          </cell>
          <cell r="U88">
            <v>-1</v>
          </cell>
        </row>
        <row r="89">
          <cell r="A89" t="str">
            <v xml:space="preserve">    Cyprus</v>
          </cell>
          <cell r="B89">
            <v>941</v>
          </cell>
          <cell r="C89">
            <v>1168</v>
          </cell>
          <cell r="D89">
            <v>1500</v>
          </cell>
          <cell r="F89">
            <v>144</v>
          </cell>
          <cell r="G89">
            <v>106</v>
          </cell>
          <cell r="H89">
            <v>148</v>
          </cell>
          <cell r="I89">
            <v>111</v>
          </cell>
          <cell r="J89">
            <v>133</v>
          </cell>
          <cell r="K89">
            <v>139</v>
          </cell>
          <cell r="L89">
            <v>108</v>
          </cell>
          <cell r="M89">
            <v>105</v>
          </cell>
          <cell r="N89">
            <v>170</v>
          </cell>
          <cell r="O89">
            <v>135</v>
          </cell>
          <cell r="P89">
            <v>136</v>
          </cell>
          <cell r="Q89">
            <v>113</v>
          </cell>
          <cell r="S89">
            <v>1500</v>
          </cell>
          <cell r="T89">
            <v>1548</v>
          </cell>
          <cell r="U89">
            <v>3.2000000000000028E-2</v>
          </cell>
        </row>
        <row r="90">
          <cell r="A90" t="str">
            <v xml:space="preserve">    Czech Republic</v>
          </cell>
          <cell r="B90">
            <v>3</v>
          </cell>
          <cell r="C90">
            <v>10</v>
          </cell>
          <cell r="D90">
            <v>9</v>
          </cell>
          <cell r="F90">
            <v>0</v>
          </cell>
          <cell r="G90">
            <v>0</v>
          </cell>
          <cell r="H90">
            <v>0</v>
          </cell>
          <cell r="I90">
            <v>1</v>
          </cell>
          <cell r="J90">
            <v>0</v>
          </cell>
          <cell r="K90">
            <v>0</v>
          </cell>
          <cell r="L90">
            <v>1</v>
          </cell>
          <cell r="M90">
            <v>0</v>
          </cell>
          <cell r="N90">
            <v>0</v>
          </cell>
          <cell r="O90">
            <v>0</v>
          </cell>
          <cell r="P90">
            <v>1</v>
          </cell>
          <cell r="Q90">
            <v>0</v>
          </cell>
          <cell r="S90">
            <v>9</v>
          </cell>
          <cell r="T90">
            <v>3</v>
          </cell>
          <cell r="U90">
            <v>-0.66666666666666674</v>
          </cell>
        </row>
        <row r="91">
          <cell r="A91" t="str">
            <v xml:space="preserve">    Denmark</v>
          </cell>
          <cell r="B91">
            <v>78</v>
          </cell>
          <cell r="C91">
            <v>55</v>
          </cell>
          <cell r="D91">
            <v>28</v>
          </cell>
          <cell r="F91">
            <v>4</v>
          </cell>
          <cell r="G91">
            <v>0</v>
          </cell>
          <cell r="H91">
            <v>1</v>
          </cell>
          <cell r="I91">
            <v>7</v>
          </cell>
          <cell r="J91">
            <v>1</v>
          </cell>
          <cell r="K91">
            <v>1</v>
          </cell>
          <cell r="L91">
            <v>1</v>
          </cell>
          <cell r="M91">
            <v>1</v>
          </cell>
          <cell r="N91">
            <v>1</v>
          </cell>
          <cell r="O91">
            <v>4</v>
          </cell>
          <cell r="P91">
            <v>3</v>
          </cell>
          <cell r="Q91">
            <v>3</v>
          </cell>
          <cell r="S91">
            <v>28</v>
          </cell>
          <cell r="T91">
            <v>27</v>
          </cell>
          <cell r="U91">
            <v>-3.5714285714285698E-2</v>
          </cell>
        </row>
        <row r="92">
          <cell r="A92" t="str">
            <v xml:space="preserve">    Faeroe Island</v>
          </cell>
          <cell r="B92">
            <v>0</v>
          </cell>
          <cell r="C92">
            <v>0</v>
          </cell>
          <cell r="D92">
            <v>0</v>
          </cell>
          <cell r="F92">
            <v>0</v>
          </cell>
          <cell r="G92">
            <v>0</v>
          </cell>
          <cell r="H92">
            <v>0</v>
          </cell>
          <cell r="I92">
            <v>0</v>
          </cell>
          <cell r="J92">
            <v>0</v>
          </cell>
          <cell r="K92">
            <v>0</v>
          </cell>
          <cell r="L92">
            <v>0</v>
          </cell>
          <cell r="M92">
            <v>0</v>
          </cell>
          <cell r="N92">
            <v>0</v>
          </cell>
          <cell r="O92">
            <v>0</v>
          </cell>
          <cell r="P92">
            <v>0</v>
          </cell>
          <cell r="Q92">
            <v>0</v>
          </cell>
          <cell r="S92">
            <v>0</v>
          </cell>
          <cell r="T92">
            <v>0</v>
          </cell>
          <cell r="U92">
            <v>0</v>
          </cell>
        </row>
        <row r="93">
          <cell r="A93" t="str">
            <v xml:space="preserve">    Finland</v>
          </cell>
          <cell r="B93">
            <v>16</v>
          </cell>
          <cell r="C93">
            <v>16</v>
          </cell>
          <cell r="D93">
            <v>12</v>
          </cell>
          <cell r="F93">
            <v>0</v>
          </cell>
          <cell r="G93">
            <v>0</v>
          </cell>
          <cell r="H93">
            <v>0</v>
          </cell>
          <cell r="I93">
            <v>4</v>
          </cell>
          <cell r="J93">
            <v>1</v>
          </cell>
          <cell r="K93">
            <v>2</v>
          </cell>
          <cell r="L93">
            <v>1</v>
          </cell>
          <cell r="M93">
            <v>1</v>
          </cell>
          <cell r="N93">
            <v>3</v>
          </cell>
          <cell r="O93">
            <v>0</v>
          </cell>
          <cell r="P93">
            <v>0</v>
          </cell>
          <cell r="Q93">
            <v>1</v>
          </cell>
          <cell r="S93">
            <v>12</v>
          </cell>
          <cell r="T93">
            <v>13</v>
          </cell>
          <cell r="U93">
            <v>8.3333333333333259E-2</v>
          </cell>
        </row>
        <row r="94">
          <cell r="A94" t="str">
            <v xml:space="preserve">    France</v>
          </cell>
          <cell r="B94">
            <v>122</v>
          </cell>
          <cell r="C94">
            <v>130</v>
          </cell>
          <cell r="D94">
            <v>297</v>
          </cell>
          <cell r="F94">
            <v>23</v>
          </cell>
          <cell r="G94">
            <v>15</v>
          </cell>
          <cell r="H94">
            <v>10</v>
          </cell>
          <cell r="I94">
            <v>27</v>
          </cell>
          <cell r="J94">
            <v>12</v>
          </cell>
          <cell r="K94">
            <v>10</v>
          </cell>
          <cell r="L94">
            <v>7</v>
          </cell>
          <cell r="M94">
            <v>23</v>
          </cell>
          <cell r="N94">
            <v>8</v>
          </cell>
          <cell r="O94">
            <v>5</v>
          </cell>
          <cell r="P94">
            <v>6</v>
          </cell>
          <cell r="Q94">
            <v>3</v>
          </cell>
          <cell r="S94">
            <v>297</v>
          </cell>
          <cell r="T94">
            <v>149</v>
          </cell>
          <cell r="U94">
            <v>-0.49831649831649827</v>
          </cell>
        </row>
        <row r="95">
          <cell r="A95" t="str">
            <v xml:space="preserve">    Georgia</v>
          </cell>
          <cell r="B95">
            <v>0</v>
          </cell>
          <cell r="C95">
            <v>0</v>
          </cell>
          <cell r="D95">
            <v>0</v>
          </cell>
          <cell r="F95">
            <v>0</v>
          </cell>
          <cell r="G95">
            <v>0</v>
          </cell>
          <cell r="H95">
            <v>0</v>
          </cell>
          <cell r="I95">
            <v>0</v>
          </cell>
          <cell r="J95">
            <v>0</v>
          </cell>
          <cell r="K95">
            <v>0</v>
          </cell>
          <cell r="L95">
            <v>0</v>
          </cell>
          <cell r="M95">
            <v>0</v>
          </cell>
          <cell r="N95">
            <v>0</v>
          </cell>
          <cell r="O95">
            <v>0</v>
          </cell>
          <cell r="P95">
            <v>0</v>
          </cell>
          <cell r="Q95">
            <v>0</v>
          </cell>
          <cell r="S95">
            <v>0</v>
          </cell>
          <cell r="T95">
            <v>0</v>
          </cell>
          <cell r="U95">
            <v>0</v>
          </cell>
        </row>
        <row r="96">
          <cell r="A96" t="str">
            <v xml:space="preserve">    Germany</v>
          </cell>
          <cell r="B96">
            <v>156</v>
          </cell>
          <cell r="C96">
            <v>131</v>
          </cell>
          <cell r="D96">
            <v>120</v>
          </cell>
          <cell r="F96">
            <v>11</v>
          </cell>
          <cell r="G96">
            <v>8</v>
          </cell>
          <cell r="H96">
            <v>14</v>
          </cell>
          <cell r="I96">
            <v>8</v>
          </cell>
          <cell r="J96">
            <v>45</v>
          </cell>
          <cell r="K96">
            <v>12</v>
          </cell>
          <cell r="L96">
            <v>5</v>
          </cell>
          <cell r="M96">
            <v>9</v>
          </cell>
          <cell r="N96">
            <v>6</v>
          </cell>
          <cell r="O96">
            <v>4</v>
          </cell>
          <cell r="P96">
            <v>5</v>
          </cell>
          <cell r="Q96">
            <v>7</v>
          </cell>
          <cell r="S96">
            <v>120</v>
          </cell>
          <cell r="T96">
            <v>134</v>
          </cell>
          <cell r="U96">
            <v>0.1166666666666667</v>
          </cell>
        </row>
        <row r="97">
          <cell r="A97" t="str">
            <v xml:space="preserve">    Gibraltar</v>
          </cell>
          <cell r="B97">
            <v>1</v>
          </cell>
          <cell r="C97">
            <v>0</v>
          </cell>
          <cell r="D97">
            <v>2</v>
          </cell>
          <cell r="F97">
            <v>0</v>
          </cell>
          <cell r="G97">
            <v>0</v>
          </cell>
          <cell r="H97">
            <v>0</v>
          </cell>
          <cell r="I97">
            <v>1</v>
          </cell>
          <cell r="J97">
            <v>0</v>
          </cell>
          <cell r="K97">
            <v>0</v>
          </cell>
          <cell r="L97">
            <v>0</v>
          </cell>
          <cell r="M97">
            <v>41</v>
          </cell>
          <cell r="N97">
            <v>0</v>
          </cell>
          <cell r="O97">
            <v>0</v>
          </cell>
          <cell r="P97">
            <v>0</v>
          </cell>
          <cell r="Q97">
            <v>0</v>
          </cell>
          <cell r="S97">
            <v>2</v>
          </cell>
          <cell r="T97">
            <v>42</v>
          </cell>
          <cell r="U97">
            <v>20</v>
          </cell>
        </row>
        <row r="98">
          <cell r="A98" t="str">
            <v xml:space="preserve">    Greece</v>
          </cell>
          <cell r="B98">
            <v>593</v>
          </cell>
          <cell r="C98">
            <v>2145</v>
          </cell>
          <cell r="D98">
            <v>1618</v>
          </cell>
          <cell r="F98">
            <v>173</v>
          </cell>
          <cell r="G98">
            <v>237</v>
          </cell>
          <cell r="H98">
            <v>66</v>
          </cell>
          <cell r="I98">
            <v>95</v>
          </cell>
          <cell r="J98">
            <v>232</v>
          </cell>
          <cell r="K98">
            <v>142</v>
          </cell>
          <cell r="L98">
            <v>64</v>
          </cell>
          <cell r="M98">
            <v>103</v>
          </cell>
          <cell r="N98">
            <v>88</v>
          </cell>
          <cell r="O98">
            <v>49</v>
          </cell>
          <cell r="P98">
            <v>78</v>
          </cell>
          <cell r="Q98">
            <v>75</v>
          </cell>
          <cell r="S98">
            <v>1618</v>
          </cell>
          <cell r="T98">
            <v>1402</v>
          </cell>
          <cell r="U98">
            <v>-0.13349814585908526</v>
          </cell>
        </row>
        <row r="99">
          <cell r="A99" t="str">
            <v xml:space="preserve">    Hungary</v>
          </cell>
          <cell r="B99">
            <v>6</v>
          </cell>
          <cell r="C99">
            <v>5</v>
          </cell>
          <cell r="D99">
            <v>2</v>
          </cell>
          <cell r="F99">
            <v>0</v>
          </cell>
          <cell r="G99">
            <v>0</v>
          </cell>
          <cell r="H99">
            <v>0</v>
          </cell>
          <cell r="I99">
            <v>0</v>
          </cell>
          <cell r="J99">
            <v>1</v>
          </cell>
          <cell r="K99">
            <v>0</v>
          </cell>
          <cell r="L99">
            <v>0</v>
          </cell>
          <cell r="M99">
            <v>1</v>
          </cell>
          <cell r="N99">
            <v>0</v>
          </cell>
          <cell r="O99">
            <v>0</v>
          </cell>
          <cell r="P99">
            <v>0</v>
          </cell>
          <cell r="Q99">
            <v>2</v>
          </cell>
          <cell r="S99">
            <v>2</v>
          </cell>
          <cell r="T99">
            <v>4</v>
          </cell>
          <cell r="U99">
            <v>0</v>
          </cell>
        </row>
        <row r="100">
          <cell r="A100" t="str">
            <v xml:space="preserve">    Iceland</v>
          </cell>
          <cell r="B100">
            <v>1</v>
          </cell>
          <cell r="C100">
            <v>3</v>
          </cell>
          <cell r="D100">
            <v>4</v>
          </cell>
          <cell r="F100">
            <v>0</v>
          </cell>
          <cell r="G100">
            <v>2</v>
          </cell>
          <cell r="H100">
            <v>3</v>
          </cell>
          <cell r="I100">
            <v>0</v>
          </cell>
          <cell r="J100">
            <v>1</v>
          </cell>
          <cell r="K100">
            <v>4</v>
          </cell>
          <cell r="L100">
            <v>5</v>
          </cell>
          <cell r="M100">
            <v>0</v>
          </cell>
          <cell r="N100">
            <v>0</v>
          </cell>
          <cell r="O100">
            <v>0</v>
          </cell>
          <cell r="P100">
            <v>1</v>
          </cell>
          <cell r="Q100">
            <v>1</v>
          </cell>
          <cell r="S100">
            <v>4</v>
          </cell>
          <cell r="T100">
            <v>17</v>
          </cell>
          <cell r="U100">
            <v>3.25</v>
          </cell>
        </row>
        <row r="101">
          <cell r="A101" t="str">
            <v xml:space="preserve">    Ireland</v>
          </cell>
          <cell r="B101">
            <v>18</v>
          </cell>
          <cell r="C101">
            <v>126</v>
          </cell>
          <cell r="D101">
            <v>793</v>
          </cell>
          <cell r="F101">
            <v>351</v>
          </cell>
          <cell r="G101">
            <v>206</v>
          </cell>
          <cell r="H101">
            <v>304</v>
          </cell>
          <cell r="I101">
            <v>229</v>
          </cell>
          <cell r="J101">
            <v>423</v>
          </cell>
          <cell r="K101">
            <v>342</v>
          </cell>
          <cell r="L101">
            <v>271</v>
          </cell>
          <cell r="M101">
            <v>270</v>
          </cell>
          <cell r="N101">
            <v>351</v>
          </cell>
          <cell r="O101">
            <v>297</v>
          </cell>
          <cell r="P101">
            <v>425</v>
          </cell>
          <cell r="Q101">
            <v>265</v>
          </cell>
          <cell r="S101">
            <v>793</v>
          </cell>
          <cell r="T101">
            <v>3734</v>
          </cell>
          <cell r="U101">
            <v>3.7087011349306431</v>
          </cell>
        </row>
        <row r="102">
          <cell r="A102" t="str">
            <v xml:space="preserve">    Isle of Man</v>
          </cell>
          <cell r="B102">
            <v>0</v>
          </cell>
          <cell r="C102">
            <v>0</v>
          </cell>
          <cell r="D102">
            <v>10</v>
          </cell>
          <cell r="F102">
            <v>0</v>
          </cell>
          <cell r="G102">
            <v>12</v>
          </cell>
          <cell r="H102">
            <v>0</v>
          </cell>
          <cell r="I102">
            <v>0</v>
          </cell>
          <cell r="J102">
            <v>0</v>
          </cell>
          <cell r="K102">
            <v>0</v>
          </cell>
          <cell r="L102">
            <v>0</v>
          </cell>
          <cell r="M102">
            <v>0</v>
          </cell>
          <cell r="N102">
            <v>0</v>
          </cell>
          <cell r="O102">
            <v>0</v>
          </cell>
          <cell r="P102">
            <v>0</v>
          </cell>
          <cell r="Q102">
            <v>1</v>
          </cell>
          <cell r="S102">
            <v>10</v>
          </cell>
          <cell r="T102">
            <v>13</v>
          </cell>
          <cell r="U102">
            <v>0.3</v>
          </cell>
        </row>
        <row r="103">
          <cell r="A103" t="str">
            <v xml:space="preserve">    Italy</v>
          </cell>
          <cell r="B103">
            <v>20233</v>
          </cell>
          <cell r="C103">
            <v>21673</v>
          </cell>
          <cell r="D103">
            <v>26386</v>
          </cell>
          <cell r="F103">
            <v>2818</v>
          </cell>
          <cell r="G103">
            <v>1815</v>
          </cell>
          <cell r="H103">
            <v>1246</v>
          </cell>
          <cell r="I103">
            <v>1321</v>
          </cell>
          <cell r="J103">
            <v>2920</v>
          </cell>
          <cell r="K103">
            <v>2130</v>
          </cell>
          <cell r="L103">
            <v>1458</v>
          </cell>
          <cell r="M103">
            <v>2498</v>
          </cell>
          <cell r="N103">
            <v>2991</v>
          </cell>
          <cell r="O103">
            <v>906</v>
          </cell>
          <cell r="P103">
            <v>782</v>
          </cell>
          <cell r="Q103">
            <v>756</v>
          </cell>
          <cell r="S103">
            <v>26386</v>
          </cell>
          <cell r="T103">
            <v>21641</v>
          </cell>
          <cell r="U103">
            <v>-0.17983021299173807</v>
          </cell>
        </row>
        <row r="104">
          <cell r="A104" t="str">
            <v xml:space="preserve">    Luxembourg</v>
          </cell>
          <cell r="B104">
            <v>7</v>
          </cell>
          <cell r="C104">
            <v>6</v>
          </cell>
          <cell r="D104">
            <v>2</v>
          </cell>
          <cell r="F104">
            <v>0</v>
          </cell>
          <cell r="G104">
            <v>0</v>
          </cell>
          <cell r="H104">
            <v>0</v>
          </cell>
          <cell r="I104">
            <v>0</v>
          </cell>
          <cell r="J104">
            <v>0</v>
          </cell>
          <cell r="K104">
            <v>0</v>
          </cell>
          <cell r="L104">
            <v>0</v>
          </cell>
          <cell r="M104">
            <v>0</v>
          </cell>
          <cell r="N104">
            <v>0</v>
          </cell>
          <cell r="O104">
            <v>0</v>
          </cell>
          <cell r="P104">
            <v>0</v>
          </cell>
          <cell r="Q104">
            <v>0</v>
          </cell>
          <cell r="S104">
            <v>2</v>
          </cell>
          <cell r="T104">
            <v>0</v>
          </cell>
          <cell r="U104">
            <v>-1</v>
          </cell>
        </row>
        <row r="105">
          <cell r="A105" t="str">
            <v xml:space="preserve">    Macedonia</v>
          </cell>
          <cell r="B105">
            <v>0</v>
          </cell>
          <cell r="C105">
            <v>1</v>
          </cell>
          <cell r="D105">
            <v>1</v>
          </cell>
          <cell r="F105">
            <v>0</v>
          </cell>
          <cell r="G105">
            <v>0</v>
          </cell>
          <cell r="H105">
            <v>0</v>
          </cell>
          <cell r="I105">
            <v>0</v>
          </cell>
          <cell r="J105">
            <v>0</v>
          </cell>
          <cell r="K105">
            <v>0</v>
          </cell>
          <cell r="L105">
            <v>0</v>
          </cell>
          <cell r="M105">
            <v>0</v>
          </cell>
          <cell r="N105">
            <v>0</v>
          </cell>
          <cell r="O105">
            <v>0</v>
          </cell>
          <cell r="P105">
            <v>0</v>
          </cell>
          <cell r="Q105">
            <v>0</v>
          </cell>
          <cell r="S105">
            <v>1</v>
          </cell>
          <cell r="T105">
            <v>0</v>
          </cell>
          <cell r="U105">
            <v>-1</v>
          </cell>
        </row>
        <row r="106">
          <cell r="A106" t="str">
            <v xml:space="preserve">    Malta</v>
          </cell>
          <cell r="B106">
            <v>11</v>
          </cell>
          <cell r="C106">
            <v>9</v>
          </cell>
          <cell r="D106">
            <v>15</v>
          </cell>
          <cell r="F106">
            <v>2</v>
          </cell>
          <cell r="G106">
            <v>2</v>
          </cell>
          <cell r="H106">
            <v>4</v>
          </cell>
          <cell r="I106">
            <v>3</v>
          </cell>
          <cell r="J106">
            <v>1</v>
          </cell>
          <cell r="K106">
            <v>0</v>
          </cell>
          <cell r="L106">
            <v>12</v>
          </cell>
          <cell r="M106">
            <v>1</v>
          </cell>
          <cell r="N106">
            <v>0</v>
          </cell>
          <cell r="O106">
            <v>0</v>
          </cell>
          <cell r="P106">
            <v>4</v>
          </cell>
          <cell r="Q106">
            <v>1</v>
          </cell>
          <cell r="S106">
            <v>15</v>
          </cell>
          <cell r="T106">
            <v>30</v>
          </cell>
          <cell r="U106">
            <v>1</v>
          </cell>
        </row>
        <row r="107">
          <cell r="A107" t="str">
            <v xml:space="preserve">    Moldova</v>
          </cell>
          <cell r="B107">
            <v>1</v>
          </cell>
          <cell r="C107">
            <v>0</v>
          </cell>
          <cell r="D107">
            <v>0</v>
          </cell>
          <cell r="F107">
            <v>0</v>
          </cell>
          <cell r="G107">
            <v>0</v>
          </cell>
          <cell r="H107">
            <v>0</v>
          </cell>
          <cell r="I107">
            <v>0</v>
          </cell>
          <cell r="J107">
            <v>0</v>
          </cell>
          <cell r="K107">
            <v>0</v>
          </cell>
          <cell r="L107">
            <v>0</v>
          </cell>
          <cell r="M107">
            <v>0</v>
          </cell>
          <cell r="N107">
            <v>0</v>
          </cell>
          <cell r="O107">
            <v>0</v>
          </cell>
          <cell r="P107">
            <v>0</v>
          </cell>
          <cell r="Q107">
            <v>0</v>
          </cell>
          <cell r="S107">
            <v>0</v>
          </cell>
          <cell r="T107">
            <v>0</v>
          </cell>
          <cell r="U107">
            <v>0</v>
          </cell>
        </row>
        <row r="108">
          <cell r="A108" t="str">
            <v xml:space="preserve">    Monaco</v>
          </cell>
          <cell r="B108">
            <v>6</v>
          </cell>
          <cell r="C108">
            <v>14</v>
          </cell>
          <cell r="D108">
            <v>7</v>
          </cell>
          <cell r="F108">
            <v>0</v>
          </cell>
          <cell r="G108">
            <v>0</v>
          </cell>
          <cell r="H108">
            <v>0</v>
          </cell>
          <cell r="I108">
            <v>0</v>
          </cell>
          <cell r="J108">
            <v>0</v>
          </cell>
          <cell r="K108">
            <v>0</v>
          </cell>
          <cell r="L108">
            <v>0</v>
          </cell>
          <cell r="M108">
            <v>0</v>
          </cell>
          <cell r="N108">
            <v>0</v>
          </cell>
          <cell r="O108">
            <v>0</v>
          </cell>
          <cell r="P108">
            <v>0</v>
          </cell>
          <cell r="Q108">
            <v>0</v>
          </cell>
          <cell r="S108">
            <v>7</v>
          </cell>
          <cell r="T108">
            <v>0</v>
          </cell>
          <cell r="U108">
            <v>-1</v>
          </cell>
        </row>
        <row r="109">
          <cell r="A109" t="str">
            <v xml:space="preserve">    Netherlands</v>
          </cell>
          <cell r="B109">
            <v>473</v>
          </cell>
          <cell r="C109">
            <v>326</v>
          </cell>
          <cell r="D109">
            <v>292</v>
          </cell>
          <cell r="F109">
            <v>33</v>
          </cell>
          <cell r="G109">
            <v>20</v>
          </cell>
          <cell r="H109">
            <v>95</v>
          </cell>
          <cell r="I109">
            <v>9</v>
          </cell>
          <cell r="J109">
            <v>27</v>
          </cell>
          <cell r="K109">
            <v>13</v>
          </cell>
          <cell r="L109">
            <v>136</v>
          </cell>
          <cell r="M109">
            <v>16</v>
          </cell>
          <cell r="N109">
            <v>29</v>
          </cell>
          <cell r="O109">
            <v>17</v>
          </cell>
          <cell r="P109">
            <v>31</v>
          </cell>
          <cell r="Q109">
            <v>6</v>
          </cell>
          <cell r="S109">
            <v>292</v>
          </cell>
          <cell r="T109">
            <v>432</v>
          </cell>
          <cell r="U109">
            <v>0.47945205479452047</v>
          </cell>
        </row>
        <row r="110">
          <cell r="A110" t="str">
            <v xml:space="preserve">    Norway</v>
          </cell>
          <cell r="B110">
            <v>108</v>
          </cell>
          <cell r="C110">
            <v>252</v>
          </cell>
          <cell r="D110">
            <v>180</v>
          </cell>
          <cell r="F110">
            <v>15</v>
          </cell>
          <cell r="G110">
            <v>7</v>
          </cell>
          <cell r="H110">
            <v>5</v>
          </cell>
          <cell r="I110">
            <v>3</v>
          </cell>
          <cell r="J110">
            <v>9</v>
          </cell>
          <cell r="K110">
            <v>10</v>
          </cell>
          <cell r="L110">
            <v>7</v>
          </cell>
          <cell r="M110">
            <v>13</v>
          </cell>
          <cell r="N110">
            <v>22</v>
          </cell>
          <cell r="O110">
            <v>19</v>
          </cell>
          <cell r="P110">
            <v>12</v>
          </cell>
          <cell r="Q110">
            <v>17</v>
          </cell>
          <cell r="S110">
            <v>180</v>
          </cell>
          <cell r="T110">
            <v>139</v>
          </cell>
          <cell r="U110">
            <v>-0.22777777777777775</v>
          </cell>
        </row>
        <row r="111">
          <cell r="A111" t="str">
            <v xml:space="preserve">    Poland</v>
          </cell>
          <cell r="B111">
            <v>7</v>
          </cell>
          <cell r="C111">
            <v>10</v>
          </cell>
          <cell r="D111">
            <v>7</v>
          </cell>
          <cell r="F111">
            <v>3</v>
          </cell>
          <cell r="G111">
            <v>2</v>
          </cell>
          <cell r="H111">
            <v>1</v>
          </cell>
          <cell r="I111">
            <v>5</v>
          </cell>
          <cell r="J111">
            <v>2</v>
          </cell>
          <cell r="K111">
            <v>1</v>
          </cell>
          <cell r="L111">
            <v>1</v>
          </cell>
          <cell r="M111">
            <v>0</v>
          </cell>
          <cell r="N111">
            <v>4</v>
          </cell>
          <cell r="O111">
            <v>3</v>
          </cell>
          <cell r="P111">
            <v>1</v>
          </cell>
          <cell r="Q111">
            <v>0</v>
          </cell>
          <cell r="S111">
            <v>7</v>
          </cell>
          <cell r="T111">
            <v>23</v>
          </cell>
          <cell r="U111">
            <v>2.2857142857142856</v>
          </cell>
        </row>
        <row r="112">
          <cell r="A112" t="str">
            <v xml:space="preserve">    Portugal</v>
          </cell>
          <cell r="B112">
            <v>12</v>
          </cell>
          <cell r="C112">
            <v>26</v>
          </cell>
          <cell r="D112">
            <v>40</v>
          </cell>
          <cell r="F112">
            <v>5</v>
          </cell>
          <cell r="G112">
            <v>5</v>
          </cell>
          <cell r="H112">
            <v>5</v>
          </cell>
          <cell r="I112">
            <v>2</v>
          </cell>
          <cell r="J112">
            <v>4</v>
          </cell>
          <cell r="K112">
            <v>4</v>
          </cell>
          <cell r="L112">
            <v>1</v>
          </cell>
          <cell r="M112">
            <v>2</v>
          </cell>
          <cell r="N112">
            <v>5</v>
          </cell>
          <cell r="O112">
            <v>8</v>
          </cell>
          <cell r="P112">
            <v>1</v>
          </cell>
          <cell r="Q112">
            <v>2</v>
          </cell>
          <cell r="S112">
            <v>40</v>
          </cell>
          <cell r="T112">
            <v>44</v>
          </cell>
          <cell r="U112">
            <v>0.1</v>
          </cell>
        </row>
        <row r="113">
          <cell r="A113" t="str">
            <v xml:space="preserve">    Romania</v>
          </cell>
          <cell r="B113">
            <v>8</v>
          </cell>
          <cell r="C113">
            <v>2</v>
          </cell>
          <cell r="D113">
            <v>0</v>
          </cell>
          <cell r="F113">
            <v>0</v>
          </cell>
          <cell r="G113">
            <v>0</v>
          </cell>
          <cell r="H113">
            <v>0</v>
          </cell>
          <cell r="I113">
            <v>0</v>
          </cell>
          <cell r="J113">
            <v>0</v>
          </cell>
          <cell r="K113">
            <v>0</v>
          </cell>
          <cell r="L113">
            <v>0</v>
          </cell>
          <cell r="M113">
            <v>0</v>
          </cell>
          <cell r="N113">
            <v>0</v>
          </cell>
          <cell r="O113">
            <v>0</v>
          </cell>
          <cell r="P113">
            <v>0</v>
          </cell>
          <cell r="Q113">
            <v>0</v>
          </cell>
          <cell r="S113">
            <v>0</v>
          </cell>
          <cell r="T113">
            <v>0</v>
          </cell>
          <cell r="U113">
            <v>0</v>
          </cell>
        </row>
        <row r="114">
          <cell r="A114" t="str">
            <v xml:space="preserve">    Russia</v>
          </cell>
          <cell r="B114">
            <v>31</v>
          </cell>
          <cell r="C114">
            <v>56</v>
          </cell>
          <cell r="D114">
            <v>112</v>
          </cell>
          <cell r="F114">
            <v>12</v>
          </cell>
          <cell r="G114">
            <v>2</v>
          </cell>
          <cell r="H114">
            <v>4</v>
          </cell>
          <cell r="I114">
            <v>14</v>
          </cell>
          <cell r="J114">
            <v>11</v>
          </cell>
          <cell r="K114">
            <v>15</v>
          </cell>
          <cell r="L114">
            <v>3</v>
          </cell>
          <cell r="M114">
            <v>2</v>
          </cell>
          <cell r="N114">
            <v>6</v>
          </cell>
          <cell r="O114">
            <v>6</v>
          </cell>
          <cell r="P114">
            <v>1</v>
          </cell>
          <cell r="Q114">
            <v>1</v>
          </cell>
          <cell r="S114">
            <v>112</v>
          </cell>
          <cell r="T114">
            <v>77</v>
          </cell>
          <cell r="U114">
            <v>-0.3125</v>
          </cell>
        </row>
        <row r="115">
          <cell r="A115" t="str">
            <v xml:space="preserve">    Slovenia Republic</v>
          </cell>
          <cell r="B115">
            <v>0</v>
          </cell>
          <cell r="C115">
            <v>1</v>
          </cell>
          <cell r="D115">
            <v>0</v>
          </cell>
          <cell r="F115">
            <v>0</v>
          </cell>
          <cell r="G115">
            <v>0</v>
          </cell>
          <cell r="H115">
            <v>0</v>
          </cell>
          <cell r="I115">
            <v>0</v>
          </cell>
          <cell r="J115">
            <v>0</v>
          </cell>
          <cell r="K115">
            <v>0</v>
          </cell>
          <cell r="L115">
            <v>0</v>
          </cell>
          <cell r="M115">
            <v>0</v>
          </cell>
          <cell r="N115">
            <v>0</v>
          </cell>
          <cell r="O115">
            <v>0</v>
          </cell>
          <cell r="P115">
            <v>0</v>
          </cell>
          <cell r="Q115">
            <v>0</v>
          </cell>
          <cell r="S115">
            <v>0</v>
          </cell>
          <cell r="T115">
            <v>0</v>
          </cell>
          <cell r="U115">
            <v>0</v>
          </cell>
        </row>
        <row r="116">
          <cell r="A116" t="str">
            <v xml:space="preserve">    Spain</v>
          </cell>
          <cell r="B116">
            <v>1940</v>
          </cell>
          <cell r="C116">
            <v>1557</v>
          </cell>
          <cell r="D116">
            <v>1913</v>
          </cell>
          <cell r="F116">
            <v>167</v>
          </cell>
          <cell r="G116">
            <v>148</v>
          </cell>
          <cell r="H116">
            <v>119</v>
          </cell>
          <cell r="I116">
            <v>148</v>
          </cell>
          <cell r="J116">
            <v>196</v>
          </cell>
          <cell r="K116">
            <v>148</v>
          </cell>
          <cell r="L116">
            <v>165</v>
          </cell>
          <cell r="M116">
            <v>163</v>
          </cell>
          <cell r="N116">
            <v>171</v>
          </cell>
          <cell r="O116">
            <v>124</v>
          </cell>
          <cell r="P116">
            <v>117</v>
          </cell>
          <cell r="Q116">
            <v>117</v>
          </cell>
          <cell r="S116">
            <v>1913</v>
          </cell>
          <cell r="T116">
            <v>1783</v>
          </cell>
          <cell r="U116">
            <v>-6.7956089911134332E-2</v>
          </cell>
        </row>
        <row r="117">
          <cell r="A117" t="str">
            <v xml:space="preserve">    Sweden</v>
          </cell>
          <cell r="B117">
            <v>35</v>
          </cell>
          <cell r="C117">
            <v>26</v>
          </cell>
          <cell r="D117">
            <v>29</v>
          </cell>
          <cell r="F117">
            <v>20</v>
          </cell>
          <cell r="G117">
            <v>3</v>
          </cell>
          <cell r="H117">
            <v>6</v>
          </cell>
          <cell r="I117">
            <v>0</v>
          </cell>
          <cell r="J117">
            <v>2</v>
          </cell>
          <cell r="K117">
            <v>2</v>
          </cell>
          <cell r="L117">
            <v>4</v>
          </cell>
          <cell r="M117">
            <v>16</v>
          </cell>
          <cell r="N117">
            <v>3</v>
          </cell>
          <cell r="O117">
            <v>1</v>
          </cell>
          <cell r="P117">
            <v>1</v>
          </cell>
          <cell r="Q117">
            <v>1</v>
          </cell>
          <cell r="S117">
            <v>29</v>
          </cell>
          <cell r="T117">
            <v>59</v>
          </cell>
          <cell r="U117">
            <v>1.0344827586206895</v>
          </cell>
        </row>
        <row r="118">
          <cell r="A118" t="str">
            <v xml:space="preserve">    Switzerland</v>
          </cell>
          <cell r="B118">
            <v>312</v>
          </cell>
          <cell r="C118">
            <v>312</v>
          </cell>
          <cell r="D118">
            <v>306</v>
          </cell>
          <cell r="F118">
            <v>41</v>
          </cell>
          <cell r="G118">
            <v>20</v>
          </cell>
          <cell r="H118">
            <v>11</v>
          </cell>
          <cell r="I118">
            <v>5</v>
          </cell>
          <cell r="J118">
            <v>22</v>
          </cell>
          <cell r="K118">
            <v>28</v>
          </cell>
          <cell r="L118">
            <v>16</v>
          </cell>
          <cell r="M118">
            <v>38</v>
          </cell>
          <cell r="N118">
            <v>15</v>
          </cell>
          <cell r="O118">
            <v>20</v>
          </cell>
          <cell r="P118">
            <v>9</v>
          </cell>
          <cell r="Q118">
            <v>14</v>
          </cell>
          <cell r="S118">
            <v>298</v>
          </cell>
          <cell r="T118">
            <v>239</v>
          </cell>
          <cell r="U118">
            <v>-0.19798657718120805</v>
          </cell>
        </row>
        <row r="119">
          <cell r="A119" t="str">
            <v xml:space="preserve">    Turkey</v>
          </cell>
          <cell r="B119">
            <v>41</v>
          </cell>
          <cell r="C119">
            <v>39</v>
          </cell>
          <cell r="D119">
            <v>121</v>
          </cell>
          <cell r="F119">
            <v>11</v>
          </cell>
          <cell r="G119">
            <v>5</v>
          </cell>
          <cell r="H119">
            <v>1</v>
          </cell>
          <cell r="I119">
            <v>0</v>
          </cell>
          <cell r="J119">
            <v>3</v>
          </cell>
          <cell r="K119">
            <v>1</v>
          </cell>
          <cell r="L119">
            <v>41</v>
          </cell>
          <cell r="M119">
            <v>28</v>
          </cell>
          <cell r="N119">
            <v>20</v>
          </cell>
          <cell r="O119">
            <v>37</v>
          </cell>
          <cell r="P119">
            <v>38</v>
          </cell>
          <cell r="Q119">
            <v>16</v>
          </cell>
          <cell r="S119">
            <v>129</v>
          </cell>
          <cell r="T119">
            <v>201</v>
          </cell>
          <cell r="U119">
            <v>0.55813953488372103</v>
          </cell>
        </row>
        <row r="120">
          <cell r="A120" t="str">
            <v xml:space="preserve">    United Kingdom</v>
          </cell>
          <cell r="B120">
            <v>502</v>
          </cell>
          <cell r="C120">
            <v>1918</v>
          </cell>
          <cell r="D120">
            <v>4867</v>
          </cell>
          <cell r="F120">
            <v>949</v>
          </cell>
          <cell r="G120">
            <v>1008</v>
          </cell>
          <cell r="H120">
            <v>809</v>
          </cell>
          <cell r="I120">
            <v>1284</v>
          </cell>
          <cell r="J120">
            <v>971</v>
          </cell>
          <cell r="K120">
            <v>897</v>
          </cell>
          <cell r="L120">
            <v>739</v>
          </cell>
          <cell r="M120">
            <v>728</v>
          </cell>
          <cell r="N120">
            <v>823</v>
          </cell>
          <cell r="O120">
            <v>685</v>
          </cell>
          <cell r="P120">
            <v>1083</v>
          </cell>
          <cell r="Q120">
            <v>744</v>
          </cell>
          <cell r="S120">
            <v>4867</v>
          </cell>
          <cell r="T120">
            <v>10720</v>
          </cell>
          <cell r="U120">
            <v>1.2025888637764535</v>
          </cell>
        </row>
        <row r="121">
          <cell r="A121" t="str">
            <v xml:space="preserve">    - England</v>
          </cell>
          <cell r="B121">
            <v>491</v>
          </cell>
          <cell r="C121">
            <v>1896</v>
          </cell>
          <cell r="D121">
            <v>4834</v>
          </cell>
          <cell r="F121">
            <v>944</v>
          </cell>
          <cell r="G121">
            <v>1008</v>
          </cell>
          <cell r="H121">
            <v>809</v>
          </cell>
          <cell r="I121">
            <v>1277</v>
          </cell>
          <cell r="J121">
            <v>966</v>
          </cell>
          <cell r="K121">
            <v>895</v>
          </cell>
          <cell r="L121">
            <v>738</v>
          </cell>
          <cell r="M121">
            <v>727</v>
          </cell>
          <cell r="N121">
            <v>823</v>
          </cell>
          <cell r="O121">
            <v>685</v>
          </cell>
          <cell r="P121">
            <v>1080</v>
          </cell>
          <cell r="Q121">
            <v>743</v>
          </cell>
          <cell r="S121">
            <v>4834</v>
          </cell>
          <cell r="T121">
            <v>10695</v>
          </cell>
          <cell r="U121">
            <v>1.212453454695904</v>
          </cell>
        </row>
        <row r="122">
          <cell r="A122" t="str">
            <v xml:space="preserve">    - Northern Ireland</v>
          </cell>
          <cell r="B122">
            <v>7</v>
          </cell>
          <cell r="C122">
            <v>22</v>
          </cell>
          <cell r="D122">
            <v>21</v>
          </cell>
          <cell r="F122">
            <v>0</v>
          </cell>
          <cell r="G122">
            <v>0</v>
          </cell>
          <cell r="H122">
            <v>0</v>
          </cell>
          <cell r="I122">
            <v>0</v>
          </cell>
          <cell r="J122">
            <v>0</v>
          </cell>
          <cell r="K122">
            <v>0</v>
          </cell>
          <cell r="L122">
            <v>0</v>
          </cell>
          <cell r="M122">
            <v>0</v>
          </cell>
          <cell r="N122">
            <v>0</v>
          </cell>
          <cell r="O122">
            <v>0</v>
          </cell>
          <cell r="P122">
            <v>0</v>
          </cell>
          <cell r="Q122">
            <v>0</v>
          </cell>
          <cell r="S122">
            <v>21</v>
          </cell>
          <cell r="T122">
            <v>0</v>
          </cell>
          <cell r="U122">
            <v>-1</v>
          </cell>
        </row>
        <row r="123">
          <cell r="A123" t="str">
            <v xml:space="preserve">    - Scotland</v>
          </cell>
          <cell r="B123">
            <v>4</v>
          </cell>
          <cell r="C123">
            <v>0</v>
          </cell>
          <cell r="D123">
            <v>12</v>
          </cell>
          <cell r="F123">
            <v>5</v>
          </cell>
          <cell r="G123">
            <v>0</v>
          </cell>
          <cell r="H123">
            <v>0</v>
          </cell>
          <cell r="I123">
            <v>7</v>
          </cell>
          <cell r="J123">
            <v>5</v>
          </cell>
          <cell r="K123">
            <v>2</v>
          </cell>
          <cell r="L123">
            <v>1</v>
          </cell>
          <cell r="M123">
            <v>1</v>
          </cell>
          <cell r="N123">
            <v>0</v>
          </cell>
          <cell r="O123">
            <v>0</v>
          </cell>
          <cell r="P123">
            <v>3</v>
          </cell>
          <cell r="Q123">
            <v>1</v>
          </cell>
          <cell r="S123">
            <v>12</v>
          </cell>
          <cell r="T123">
            <v>25</v>
          </cell>
          <cell r="U123">
            <v>1.0833333333333335</v>
          </cell>
        </row>
        <row r="124">
          <cell r="A124" t="str">
            <v xml:space="preserve">    Yugoslavia</v>
          </cell>
          <cell r="B124">
            <v>2</v>
          </cell>
          <cell r="C124">
            <v>0</v>
          </cell>
          <cell r="D124">
            <v>0</v>
          </cell>
          <cell r="F124">
            <v>0</v>
          </cell>
          <cell r="G124">
            <v>0</v>
          </cell>
          <cell r="H124">
            <v>0</v>
          </cell>
          <cell r="I124">
            <v>0</v>
          </cell>
          <cell r="J124">
            <v>0</v>
          </cell>
          <cell r="K124">
            <v>0</v>
          </cell>
          <cell r="L124">
            <v>0</v>
          </cell>
          <cell r="M124">
            <v>0</v>
          </cell>
          <cell r="N124">
            <v>0</v>
          </cell>
          <cell r="O124">
            <v>0</v>
          </cell>
          <cell r="P124">
            <v>0</v>
          </cell>
          <cell r="Q124">
            <v>0</v>
          </cell>
          <cell r="S124">
            <v>0</v>
          </cell>
          <cell r="T124">
            <v>0</v>
          </cell>
          <cell r="U124">
            <v>0</v>
          </cell>
        </row>
        <row r="127">
          <cell r="A127" t="str">
            <v>PHILIPPINE OVERSEAS EMPLOYMENT ADMINISTRATION</v>
          </cell>
        </row>
        <row r="128">
          <cell r="A128" t="str">
            <v>Deployed Landbased Overseas Filipino Workers by Destination</v>
          </cell>
        </row>
        <row r="132">
          <cell r="B132">
            <v>1998</v>
          </cell>
          <cell r="C132">
            <v>1999</v>
          </cell>
          <cell r="D132">
            <v>2000</v>
          </cell>
          <cell r="F132">
            <v>36892</v>
          </cell>
          <cell r="G132">
            <v>36923</v>
          </cell>
          <cell r="H132">
            <v>36951</v>
          </cell>
          <cell r="I132">
            <v>36982</v>
          </cell>
          <cell r="J132">
            <v>37012</v>
          </cell>
          <cell r="K132">
            <v>37043</v>
          </cell>
          <cell r="L132">
            <v>37073</v>
          </cell>
          <cell r="M132">
            <v>37104</v>
          </cell>
          <cell r="N132">
            <v>37135</v>
          </cell>
          <cell r="O132">
            <v>37165</v>
          </cell>
          <cell r="P132">
            <v>37196</v>
          </cell>
          <cell r="Q132">
            <v>37226</v>
          </cell>
          <cell r="S132" t="str">
            <v xml:space="preserve">     2000</v>
          </cell>
          <cell r="T132" t="str">
            <v xml:space="preserve">     2001</v>
          </cell>
          <cell r="U132" t="str">
            <v>% Change</v>
          </cell>
        </row>
        <row r="134">
          <cell r="A134" t="str">
            <v>AMERICAS</v>
          </cell>
          <cell r="B134">
            <v>9152</v>
          </cell>
          <cell r="C134">
            <v>9045</v>
          </cell>
          <cell r="D134">
            <v>7624</v>
          </cell>
          <cell r="F134">
            <v>1274</v>
          </cell>
          <cell r="G134">
            <v>825</v>
          </cell>
          <cell r="H134">
            <v>793</v>
          </cell>
          <cell r="I134">
            <v>733</v>
          </cell>
          <cell r="J134">
            <v>851</v>
          </cell>
          <cell r="K134">
            <v>934</v>
          </cell>
          <cell r="L134">
            <v>965</v>
          </cell>
          <cell r="M134">
            <v>1114</v>
          </cell>
          <cell r="N134">
            <v>795</v>
          </cell>
          <cell r="O134">
            <v>983</v>
          </cell>
          <cell r="P134">
            <v>697</v>
          </cell>
          <cell r="Q134">
            <v>715</v>
          </cell>
          <cell r="S134">
            <v>7624</v>
          </cell>
          <cell r="T134">
            <v>10679</v>
          </cell>
          <cell r="U134">
            <v>0.40070828961175242</v>
          </cell>
        </row>
        <row r="135">
          <cell r="A135" t="str">
            <v xml:space="preserve">    Antigua</v>
          </cell>
          <cell r="B135">
            <v>9</v>
          </cell>
          <cell r="C135">
            <v>0</v>
          </cell>
          <cell r="D135">
            <v>0</v>
          </cell>
          <cell r="F135">
            <v>0</v>
          </cell>
          <cell r="G135">
            <v>0</v>
          </cell>
          <cell r="H135">
            <v>0</v>
          </cell>
          <cell r="I135">
            <v>0</v>
          </cell>
          <cell r="J135">
            <v>0</v>
          </cell>
          <cell r="K135">
            <v>0</v>
          </cell>
          <cell r="L135">
            <v>2</v>
          </cell>
          <cell r="M135">
            <v>0</v>
          </cell>
          <cell r="N135">
            <v>0</v>
          </cell>
          <cell r="O135">
            <v>0</v>
          </cell>
          <cell r="P135">
            <v>0</v>
          </cell>
          <cell r="Q135">
            <v>0</v>
          </cell>
          <cell r="S135">
            <v>0</v>
          </cell>
          <cell r="T135">
            <v>2</v>
          </cell>
          <cell r="U135">
            <v>0</v>
          </cell>
        </row>
        <row r="136">
          <cell r="A136" t="str">
            <v xml:space="preserve">    Argentina</v>
          </cell>
          <cell r="B136">
            <v>23</v>
          </cell>
          <cell r="C136">
            <v>41</v>
          </cell>
          <cell r="D136">
            <v>40</v>
          </cell>
          <cell r="F136">
            <v>1</v>
          </cell>
          <cell r="G136">
            <v>0</v>
          </cell>
          <cell r="H136">
            <v>0</v>
          </cell>
          <cell r="I136">
            <v>1</v>
          </cell>
          <cell r="J136">
            <v>0</v>
          </cell>
          <cell r="K136">
            <v>5</v>
          </cell>
          <cell r="L136">
            <v>13</v>
          </cell>
          <cell r="M136">
            <v>3</v>
          </cell>
          <cell r="N136">
            <v>1</v>
          </cell>
          <cell r="O136">
            <v>0</v>
          </cell>
          <cell r="P136">
            <v>0</v>
          </cell>
          <cell r="Q136">
            <v>10</v>
          </cell>
          <cell r="S136">
            <v>40</v>
          </cell>
          <cell r="T136">
            <v>34</v>
          </cell>
          <cell r="U136">
            <v>-0.15</v>
          </cell>
        </row>
        <row r="137">
          <cell r="A137" t="str">
            <v xml:space="preserve">    Armenia</v>
          </cell>
          <cell r="B137">
            <v>0</v>
          </cell>
          <cell r="C137">
            <v>1</v>
          </cell>
          <cell r="D137">
            <v>0</v>
          </cell>
          <cell r="F137">
            <v>0</v>
          </cell>
          <cell r="G137">
            <v>0</v>
          </cell>
          <cell r="H137">
            <v>0</v>
          </cell>
          <cell r="I137">
            <v>0</v>
          </cell>
          <cell r="J137">
            <v>0</v>
          </cell>
          <cell r="K137">
            <v>0</v>
          </cell>
          <cell r="L137">
            <v>0</v>
          </cell>
          <cell r="M137">
            <v>0</v>
          </cell>
          <cell r="N137">
            <v>0</v>
          </cell>
          <cell r="O137">
            <v>0</v>
          </cell>
          <cell r="P137">
            <v>0</v>
          </cell>
          <cell r="Q137">
            <v>0</v>
          </cell>
          <cell r="S137">
            <v>0</v>
          </cell>
          <cell r="T137">
            <v>0</v>
          </cell>
          <cell r="U137">
            <v>0</v>
          </cell>
        </row>
        <row r="138">
          <cell r="A138" t="str">
            <v xml:space="preserve">    Aruba</v>
          </cell>
          <cell r="B138">
            <v>792</v>
          </cell>
          <cell r="C138">
            <v>1428</v>
          </cell>
          <cell r="D138">
            <v>168</v>
          </cell>
          <cell r="F138">
            <v>5</v>
          </cell>
          <cell r="G138">
            <v>1</v>
          </cell>
          <cell r="H138">
            <v>2</v>
          </cell>
          <cell r="I138">
            <v>7</v>
          </cell>
          <cell r="J138">
            <v>22</v>
          </cell>
          <cell r="K138">
            <v>26</v>
          </cell>
          <cell r="L138">
            <v>15</v>
          </cell>
          <cell r="M138">
            <v>7</v>
          </cell>
          <cell r="N138">
            <v>7</v>
          </cell>
          <cell r="O138">
            <v>11</v>
          </cell>
          <cell r="P138">
            <v>11</v>
          </cell>
          <cell r="Q138">
            <v>5</v>
          </cell>
          <cell r="S138">
            <v>168</v>
          </cell>
          <cell r="T138">
            <v>119</v>
          </cell>
          <cell r="U138">
            <v>-0.29166666666666663</v>
          </cell>
        </row>
        <row r="139">
          <cell r="A139" t="str">
            <v xml:space="preserve">    Bahamas</v>
          </cell>
          <cell r="B139">
            <v>22</v>
          </cell>
          <cell r="C139">
            <v>32</v>
          </cell>
          <cell r="D139">
            <v>41</v>
          </cell>
          <cell r="F139">
            <v>4</v>
          </cell>
          <cell r="G139">
            <v>7</v>
          </cell>
          <cell r="H139">
            <v>6</v>
          </cell>
          <cell r="I139">
            <v>13</v>
          </cell>
          <cell r="J139">
            <v>10</v>
          </cell>
          <cell r="K139">
            <v>13</v>
          </cell>
          <cell r="L139">
            <v>3</v>
          </cell>
          <cell r="M139">
            <v>12</v>
          </cell>
          <cell r="N139">
            <v>17</v>
          </cell>
          <cell r="O139">
            <v>28</v>
          </cell>
          <cell r="P139">
            <v>6</v>
          </cell>
          <cell r="Q139">
            <v>9</v>
          </cell>
          <cell r="S139">
            <v>41</v>
          </cell>
          <cell r="T139">
            <v>128</v>
          </cell>
          <cell r="U139">
            <v>2.1219512195121952</v>
          </cell>
        </row>
        <row r="140">
          <cell r="A140" t="str">
            <v xml:space="preserve">    Barbados</v>
          </cell>
          <cell r="B140">
            <v>0</v>
          </cell>
          <cell r="C140">
            <v>0</v>
          </cell>
          <cell r="D140">
            <v>50</v>
          </cell>
          <cell r="F140">
            <v>36</v>
          </cell>
          <cell r="G140">
            <v>0</v>
          </cell>
          <cell r="H140">
            <v>0</v>
          </cell>
          <cell r="I140">
            <v>0</v>
          </cell>
          <cell r="J140">
            <v>0</v>
          </cell>
          <cell r="K140">
            <v>0</v>
          </cell>
          <cell r="L140">
            <v>0</v>
          </cell>
          <cell r="M140">
            <v>0</v>
          </cell>
          <cell r="N140">
            <v>0</v>
          </cell>
          <cell r="O140">
            <v>0</v>
          </cell>
          <cell r="P140">
            <v>0</v>
          </cell>
          <cell r="Q140">
            <v>0</v>
          </cell>
          <cell r="S140">
            <v>50</v>
          </cell>
          <cell r="T140">
            <v>36</v>
          </cell>
          <cell r="U140">
            <v>-0.28000000000000003</v>
          </cell>
        </row>
        <row r="141">
          <cell r="A141" t="str">
            <v xml:space="preserve">    Belize</v>
          </cell>
          <cell r="B141">
            <v>0</v>
          </cell>
          <cell r="C141">
            <v>56</v>
          </cell>
          <cell r="D141">
            <v>0</v>
          </cell>
          <cell r="F141">
            <v>0</v>
          </cell>
          <cell r="G141">
            <v>0</v>
          </cell>
          <cell r="H141">
            <v>0</v>
          </cell>
          <cell r="I141">
            <v>0</v>
          </cell>
          <cell r="J141">
            <v>0</v>
          </cell>
          <cell r="K141">
            <v>0</v>
          </cell>
          <cell r="L141">
            <v>0</v>
          </cell>
          <cell r="M141">
            <v>0</v>
          </cell>
          <cell r="N141">
            <v>0</v>
          </cell>
          <cell r="O141">
            <v>0</v>
          </cell>
          <cell r="P141">
            <v>0</v>
          </cell>
          <cell r="Q141">
            <v>0</v>
          </cell>
          <cell r="S141">
            <v>0</v>
          </cell>
          <cell r="T141">
            <v>0</v>
          </cell>
          <cell r="U141">
            <v>0</v>
          </cell>
        </row>
        <row r="142">
          <cell r="A142" t="str">
            <v xml:space="preserve">    Bermuda</v>
          </cell>
          <cell r="B142">
            <v>177</v>
          </cell>
          <cell r="C142">
            <v>128</v>
          </cell>
          <cell r="D142">
            <v>239</v>
          </cell>
          <cell r="F142">
            <v>3</v>
          </cell>
          <cell r="G142">
            <v>48</v>
          </cell>
          <cell r="H142">
            <v>48</v>
          </cell>
          <cell r="I142">
            <v>4</v>
          </cell>
          <cell r="J142">
            <v>23</v>
          </cell>
          <cell r="K142">
            <v>8</v>
          </cell>
          <cell r="L142">
            <v>11</v>
          </cell>
          <cell r="M142">
            <v>9</v>
          </cell>
          <cell r="N142">
            <v>15</v>
          </cell>
          <cell r="O142">
            <v>9</v>
          </cell>
          <cell r="P142">
            <v>16</v>
          </cell>
          <cell r="Q142">
            <v>2</v>
          </cell>
          <cell r="S142">
            <v>239</v>
          </cell>
          <cell r="T142">
            <v>196</v>
          </cell>
          <cell r="U142">
            <v>-0.17991631799163177</v>
          </cell>
        </row>
        <row r="143">
          <cell r="A143" t="str">
            <v xml:space="preserve">    Brazil</v>
          </cell>
          <cell r="B143">
            <v>19</v>
          </cell>
          <cell r="C143">
            <v>35</v>
          </cell>
          <cell r="D143">
            <v>61</v>
          </cell>
          <cell r="F143">
            <v>6</v>
          </cell>
          <cell r="G143">
            <v>3</v>
          </cell>
          <cell r="H143">
            <v>2</v>
          </cell>
          <cell r="I143">
            <v>12</v>
          </cell>
          <cell r="J143">
            <v>2</v>
          </cell>
          <cell r="K143">
            <v>3</v>
          </cell>
          <cell r="L143">
            <v>0</v>
          </cell>
          <cell r="M143">
            <v>3</v>
          </cell>
          <cell r="N143">
            <v>3</v>
          </cell>
          <cell r="O143">
            <v>3</v>
          </cell>
          <cell r="P143">
            <v>1</v>
          </cell>
          <cell r="Q143">
            <v>3</v>
          </cell>
          <cell r="S143">
            <v>61</v>
          </cell>
          <cell r="T143">
            <v>41</v>
          </cell>
          <cell r="U143">
            <v>-0.32786885245901642</v>
          </cell>
        </row>
        <row r="144">
          <cell r="A144" t="str">
            <v xml:space="preserve">    Canada</v>
          </cell>
          <cell r="B144">
            <v>1957</v>
          </cell>
          <cell r="C144">
            <v>2020</v>
          </cell>
          <cell r="D144">
            <v>1915</v>
          </cell>
          <cell r="F144">
            <v>305</v>
          </cell>
          <cell r="G144">
            <v>347</v>
          </cell>
          <cell r="H144">
            <v>278</v>
          </cell>
          <cell r="I144">
            <v>216</v>
          </cell>
          <cell r="J144">
            <v>293</v>
          </cell>
          <cell r="K144">
            <v>263</v>
          </cell>
          <cell r="L144">
            <v>283</v>
          </cell>
          <cell r="M144">
            <v>281</v>
          </cell>
          <cell r="N144">
            <v>273</v>
          </cell>
          <cell r="O144">
            <v>184</v>
          </cell>
          <cell r="P144">
            <v>217</v>
          </cell>
          <cell r="Q144">
            <v>192</v>
          </cell>
          <cell r="S144">
            <v>1915</v>
          </cell>
          <cell r="T144">
            <v>3132</v>
          </cell>
          <cell r="U144">
            <v>0.63550913838120104</v>
          </cell>
        </row>
        <row r="145">
          <cell r="A145" t="str">
            <v xml:space="preserve">    Caribbean (unsp.) </v>
          </cell>
          <cell r="B145">
            <v>0</v>
          </cell>
          <cell r="C145">
            <v>0</v>
          </cell>
          <cell r="D145">
            <v>2</v>
          </cell>
          <cell r="F145">
            <v>0</v>
          </cell>
          <cell r="G145">
            <v>0</v>
          </cell>
          <cell r="H145">
            <v>0</v>
          </cell>
          <cell r="I145">
            <v>0</v>
          </cell>
          <cell r="J145">
            <v>14</v>
          </cell>
          <cell r="K145">
            <v>0</v>
          </cell>
          <cell r="L145">
            <v>5</v>
          </cell>
          <cell r="M145">
            <v>0</v>
          </cell>
          <cell r="N145">
            <v>0</v>
          </cell>
          <cell r="O145">
            <v>0</v>
          </cell>
          <cell r="P145">
            <v>0</v>
          </cell>
          <cell r="Q145">
            <v>0</v>
          </cell>
          <cell r="S145">
            <v>2</v>
          </cell>
          <cell r="T145">
            <v>19</v>
          </cell>
          <cell r="U145">
            <v>8.5</v>
          </cell>
        </row>
        <row r="146">
          <cell r="A146" t="str">
            <v xml:space="preserve">    Cayman Is.</v>
          </cell>
          <cell r="B146">
            <v>200</v>
          </cell>
          <cell r="C146">
            <v>278</v>
          </cell>
          <cell r="D146">
            <v>352</v>
          </cell>
          <cell r="F146">
            <v>44</v>
          </cell>
          <cell r="G146">
            <v>20</v>
          </cell>
          <cell r="H146">
            <v>33</v>
          </cell>
          <cell r="I146">
            <v>44</v>
          </cell>
          <cell r="J146">
            <v>38</v>
          </cell>
          <cell r="K146">
            <v>54</v>
          </cell>
          <cell r="L146">
            <v>48</v>
          </cell>
          <cell r="M146">
            <v>73</v>
          </cell>
          <cell r="N146">
            <v>44</v>
          </cell>
          <cell r="O146">
            <v>61</v>
          </cell>
          <cell r="P146">
            <v>65</v>
          </cell>
          <cell r="Q146">
            <v>121</v>
          </cell>
          <cell r="S146">
            <v>352</v>
          </cell>
          <cell r="T146">
            <v>645</v>
          </cell>
          <cell r="U146">
            <v>0.83238636363636354</v>
          </cell>
        </row>
        <row r="147">
          <cell r="A147" t="str">
            <v xml:space="preserve">    Chile</v>
          </cell>
          <cell r="B147">
            <v>34</v>
          </cell>
          <cell r="C147">
            <v>5</v>
          </cell>
          <cell r="D147">
            <v>1</v>
          </cell>
          <cell r="F147">
            <v>0</v>
          </cell>
          <cell r="G147">
            <v>0</v>
          </cell>
          <cell r="H147">
            <v>0</v>
          </cell>
          <cell r="I147">
            <v>0</v>
          </cell>
          <cell r="J147">
            <v>0</v>
          </cell>
          <cell r="K147">
            <v>0</v>
          </cell>
          <cell r="L147">
            <v>0</v>
          </cell>
          <cell r="M147">
            <v>1</v>
          </cell>
          <cell r="N147">
            <v>0</v>
          </cell>
          <cell r="O147">
            <v>0</v>
          </cell>
          <cell r="P147">
            <v>0</v>
          </cell>
          <cell r="Q147">
            <v>0</v>
          </cell>
          <cell r="S147">
            <v>1</v>
          </cell>
          <cell r="T147">
            <v>1</v>
          </cell>
          <cell r="U147">
            <v>0</v>
          </cell>
        </row>
        <row r="148">
          <cell r="A148" t="str">
            <v xml:space="preserve">    Colombia</v>
          </cell>
          <cell r="B148">
            <v>3</v>
          </cell>
          <cell r="C148">
            <v>1</v>
          </cell>
          <cell r="D148">
            <v>7</v>
          </cell>
          <cell r="F148">
            <v>0</v>
          </cell>
          <cell r="G148">
            <v>0</v>
          </cell>
          <cell r="H148">
            <v>0</v>
          </cell>
          <cell r="I148">
            <v>0</v>
          </cell>
          <cell r="J148">
            <v>0</v>
          </cell>
          <cell r="K148">
            <v>1</v>
          </cell>
          <cell r="L148">
            <v>0</v>
          </cell>
          <cell r="M148">
            <v>0</v>
          </cell>
          <cell r="N148">
            <v>0</v>
          </cell>
          <cell r="O148">
            <v>0</v>
          </cell>
          <cell r="P148">
            <v>0</v>
          </cell>
          <cell r="Q148">
            <v>0</v>
          </cell>
          <cell r="S148">
            <v>7</v>
          </cell>
          <cell r="T148">
            <v>1</v>
          </cell>
          <cell r="U148">
            <v>-0.85714285714285721</v>
          </cell>
        </row>
        <row r="149">
          <cell r="A149" t="str">
            <v xml:space="preserve">    Costa Rica</v>
          </cell>
          <cell r="B149">
            <v>2</v>
          </cell>
          <cell r="C149">
            <v>11</v>
          </cell>
          <cell r="D149">
            <v>1</v>
          </cell>
          <cell r="F149">
            <v>0</v>
          </cell>
          <cell r="G149">
            <v>0</v>
          </cell>
          <cell r="H149">
            <v>1</v>
          </cell>
          <cell r="I149">
            <v>0</v>
          </cell>
          <cell r="J149">
            <v>0</v>
          </cell>
          <cell r="K149">
            <v>23</v>
          </cell>
          <cell r="L149">
            <v>0</v>
          </cell>
          <cell r="M149">
            <v>0</v>
          </cell>
          <cell r="N149">
            <v>2</v>
          </cell>
          <cell r="O149">
            <v>0</v>
          </cell>
          <cell r="P149">
            <v>0</v>
          </cell>
          <cell r="Q149">
            <v>0</v>
          </cell>
          <cell r="S149">
            <v>1</v>
          </cell>
          <cell r="T149">
            <v>26</v>
          </cell>
          <cell r="U149">
            <v>0</v>
          </cell>
        </row>
        <row r="150">
          <cell r="A150" t="str">
            <v xml:space="preserve">    Cuba</v>
          </cell>
          <cell r="B150">
            <v>314</v>
          </cell>
          <cell r="C150">
            <v>299</v>
          </cell>
          <cell r="D150">
            <v>319</v>
          </cell>
          <cell r="F150">
            <v>44</v>
          </cell>
          <cell r="G150">
            <v>31</v>
          </cell>
          <cell r="H150">
            <v>17</v>
          </cell>
          <cell r="I150">
            <v>10</v>
          </cell>
          <cell r="J150">
            <v>0</v>
          </cell>
          <cell r="K150">
            <v>1</v>
          </cell>
          <cell r="L150">
            <v>10</v>
          </cell>
          <cell r="M150">
            <v>30</v>
          </cell>
          <cell r="N150">
            <v>21</v>
          </cell>
          <cell r="O150">
            <v>27</v>
          </cell>
          <cell r="P150">
            <v>9</v>
          </cell>
          <cell r="Q150">
            <v>16</v>
          </cell>
          <cell r="S150">
            <v>319</v>
          </cell>
          <cell r="T150">
            <v>216</v>
          </cell>
          <cell r="U150">
            <v>-0.32288401253918497</v>
          </cell>
        </row>
        <row r="151">
          <cell r="A151" t="str">
            <v xml:space="preserve">    Diego Garcia</v>
          </cell>
          <cell r="B151">
            <v>1444</v>
          </cell>
          <cell r="C151">
            <v>673</v>
          </cell>
          <cell r="D151">
            <v>306</v>
          </cell>
          <cell r="F151">
            <v>13</v>
          </cell>
          <cell r="G151">
            <v>9</v>
          </cell>
          <cell r="H151">
            <v>5</v>
          </cell>
          <cell r="I151">
            <v>20</v>
          </cell>
          <cell r="J151">
            <v>2</v>
          </cell>
          <cell r="K151">
            <v>17</v>
          </cell>
          <cell r="L151">
            <v>32</v>
          </cell>
          <cell r="M151">
            <v>238</v>
          </cell>
          <cell r="N151">
            <v>9</v>
          </cell>
          <cell r="O151">
            <v>282</v>
          </cell>
          <cell r="P151">
            <v>82</v>
          </cell>
          <cell r="Q151">
            <v>17</v>
          </cell>
          <cell r="S151">
            <v>306</v>
          </cell>
          <cell r="T151">
            <v>726</v>
          </cell>
          <cell r="U151">
            <v>1.3725490196078431</v>
          </cell>
        </row>
        <row r="152">
          <cell r="A152" t="str">
            <v xml:space="preserve">    Dominica</v>
          </cell>
          <cell r="B152">
            <v>1</v>
          </cell>
          <cell r="C152">
            <v>0</v>
          </cell>
          <cell r="D152">
            <v>0</v>
          </cell>
          <cell r="F152">
            <v>0</v>
          </cell>
          <cell r="G152">
            <v>0</v>
          </cell>
          <cell r="H152">
            <v>0</v>
          </cell>
          <cell r="I152">
            <v>0</v>
          </cell>
          <cell r="J152">
            <v>0</v>
          </cell>
          <cell r="K152">
            <v>0</v>
          </cell>
          <cell r="L152">
            <v>0</v>
          </cell>
          <cell r="M152">
            <v>0</v>
          </cell>
          <cell r="N152">
            <v>0</v>
          </cell>
          <cell r="O152">
            <v>0</v>
          </cell>
          <cell r="P152">
            <v>0</v>
          </cell>
          <cell r="Q152">
            <v>0</v>
          </cell>
          <cell r="S152">
            <v>0</v>
          </cell>
          <cell r="T152">
            <v>0</v>
          </cell>
          <cell r="U152">
            <v>0</v>
          </cell>
        </row>
        <row r="153">
          <cell r="A153" t="str">
            <v xml:space="preserve">    Dominican Republic</v>
          </cell>
          <cell r="B153">
            <v>7</v>
          </cell>
          <cell r="C153">
            <v>4</v>
          </cell>
          <cell r="D153">
            <v>1</v>
          </cell>
          <cell r="F153">
            <v>3</v>
          </cell>
          <cell r="G153">
            <v>0</v>
          </cell>
          <cell r="H153">
            <v>0</v>
          </cell>
          <cell r="I153">
            <v>0</v>
          </cell>
          <cell r="J153">
            <v>0</v>
          </cell>
          <cell r="K153">
            <v>3</v>
          </cell>
          <cell r="L153">
            <v>0</v>
          </cell>
          <cell r="M153">
            <v>0</v>
          </cell>
          <cell r="N153">
            <v>0</v>
          </cell>
          <cell r="O153">
            <v>0</v>
          </cell>
          <cell r="P153">
            <v>0</v>
          </cell>
          <cell r="Q153">
            <v>1</v>
          </cell>
          <cell r="S153">
            <v>1</v>
          </cell>
          <cell r="T153">
            <v>7</v>
          </cell>
          <cell r="U153">
            <v>6</v>
          </cell>
        </row>
        <row r="154">
          <cell r="A154" t="str">
            <v xml:space="preserve">    Ecuador</v>
          </cell>
          <cell r="B154">
            <v>0</v>
          </cell>
          <cell r="C154">
            <v>4</v>
          </cell>
          <cell r="D154">
            <v>1</v>
          </cell>
          <cell r="F154">
            <v>0</v>
          </cell>
          <cell r="G154">
            <v>0</v>
          </cell>
          <cell r="H154">
            <v>0</v>
          </cell>
          <cell r="I154">
            <v>0</v>
          </cell>
          <cell r="J154">
            <v>0</v>
          </cell>
          <cell r="K154">
            <v>0</v>
          </cell>
          <cell r="L154">
            <v>0</v>
          </cell>
          <cell r="M154">
            <v>0</v>
          </cell>
          <cell r="N154">
            <v>0</v>
          </cell>
          <cell r="O154">
            <v>0</v>
          </cell>
          <cell r="P154">
            <v>0</v>
          </cell>
          <cell r="Q154">
            <v>0</v>
          </cell>
          <cell r="S154">
            <v>1</v>
          </cell>
          <cell r="T154">
            <v>0</v>
          </cell>
          <cell r="U154">
            <v>-1</v>
          </cell>
        </row>
        <row r="155">
          <cell r="A155" t="str">
            <v xml:space="preserve">    El Salvador</v>
          </cell>
          <cell r="B155">
            <v>1</v>
          </cell>
          <cell r="C155">
            <v>0</v>
          </cell>
          <cell r="D155">
            <v>4</v>
          </cell>
          <cell r="F155">
            <v>0</v>
          </cell>
          <cell r="G155">
            <v>1</v>
          </cell>
          <cell r="H155">
            <v>0</v>
          </cell>
          <cell r="I155">
            <v>1</v>
          </cell>
          <cell r="J155">
            <v>1</v>
          </cell>
          <cell r="K155">
            <v>0</v>
          </cell>
          <cell r="L155">
            <v>0</v>
          </cell>
          <cell r="M155">
            <v>0</v>
          </cell>
          <cell r="N155">
            <v>1</v>
          </cell>
          <cell r="O155">
            <v>0</v>
          </cell>
          <cell r="P155">
            <v>0</v>
          </cell>
          <cell r="Q155">
            <v>0</v>
          </cell>
          <cell r="S155">
            <v>4</v>
          </cell>
          <cell r="T155">
            <v>4</v>
          </cell>
          <cell r="U155">
            <v>0</v>
          </cell>
        </row>
        <row r="156">
          <cell r="A156" t="str">
            <v xml:space="preserve">    Grenada</v>
          </cell>
          <cell r="B156">
            <v>8</v>
          </cell>
          <cell r="C156">
            <v>9</v>
          </cell>
          <cell r="D156">
            <v>0</v>
          </cell>
          <cell r="F156">
            <v>0</v>
          </cell>
          <cell r="G156">
            <v>0</v>
          </cell>
          <cell r="H156">
            <v>0</v>
          </cell>
          <cell r="I156">
            <v>0</v>
          </cell>
          <cell r="J156">
            <v>0</v>
          </cell>
          <cell r="K156">
            <v>0</v>
          </cell>
          <cell r="L156">
            <v>0</v>
          </cell>
          <cell r="M156">
            <v>0</v>
          </cell>
          <cell r="N156">
            <v>0</v>
          </cell>
          <cell r="O156">
            <v>0</v>
          </cell>
          <cell r="P156">
            <v>0</v>
          </cell>
          <cell r="Q156">
            <v>0</v>
          </cell>
          <cell r="S156">
            <v>0</v>
          </cell>
          <cell r="T156">
            <v>0</v>
          </cell>
          <cell r="U156">
            <v>0</v>
          </cell>
        </row>
        <row r="157">
          <cell r="A157" t="str">
            <v xml:space="preserve">    Guam</v>
          </cell>
          <cell r="B157">
            <v>812</v>
          </cell>
          <cell r="C157">
            <v>370</v>
          </cell>
          <cell r="D157">
            <v>209</v>
          </cell>
          <cell r="F157">
            <v>17</v>
          </cell>
          <cell r="G157">
            <v>13</v>
          </cell>
          <cell r="H157">
            <v>39</v>
          </cell>
          <cell r="I157">
            <v>16</v>
          </cell>
          <cell r="J157">
            <v>13</v>
          </cell>
          <cell r="K157">
            <v>23</v>
          </cell>
          <cell r="L157">
            <v>30</v>
          </cell>
          <cell r="M157">
            <v>14</v>
          </cell>
          <cell r="N157">
            <v>5</v>
          </cell>
          <cell r="O157">
            <v>7</v>
          </cell>
          <cell r="P157">
            <v>7</v>
          </cell>
          <cell r="Q157">
            <v>11</v>
          </cell>
          <cell r="S157">
            <v>209</v>
          </cell>
          <cell r="T157">
            <v>195</v>
          </cell>
          <cell r="U157">
            <v>-6.6985645933014371E-2</v>
          </cell>
        </row>
        <row r="158">
          <cell r="A158" t="str">
            <v xml:space="preserve">    Guatemala</v>
          </cell>
          <cell r="B158">
            <v>1</v>
          </cell>
          <cell r="C158">
            <v>11</v>
          </cell>
          <cell r="D158">
            <v>1</v>
          </cell>
          <cell r="F158">
            <v>2</v>
          </cell>
          <cell r="G158">
            <v>0</v>
          </cell>
          <cell r="H158">
            <v>20</v>
          </cell>
          <cell r="I158">
            <v>6</v>
          </cell>
          <cell r="J158">
            <v>0</v>
          </cell>
          <cell r="K158">
            <v>0</v>
          </cell>
          <cell r="L158">
            <v>0</v>
          </cell>
          <cell r="M158">
            <v>0</v>
          </cell>
          <cell r="N158">
            <v>0</v>
          </cell>
          <cell r="O158">
            <v>0</v>
          </cell>
          <cell r="P158">
            <v>0</v>
          </cell>
          <cell r="Q158">
            <v>0</v>
          </cell>
          <cell r="S158">
            <v>1</v>
          </cell>
          <cell r="T158">
            <v>28</v>
          </cell>
          <cell r="U158">
            <v>0</v>
          </cell>
        </row>
        <row r="159">
          <cell r="A159" t="str">
            <v xml:space="preserve">    Guyana</v>
          </cell>
          <cell r="B159">
            <v>4</v>
          </cell>
          <cell r="C159">
            <v>5</v>
          </cell>
          <cell r="D159">
            <v>0</v>
          </cell>
          <cell r="F159">
            <v>0</v>
          </cell>
          <cell r="G159">
            <v>0</v>
          </cell>
          <cell r="H159">
            <v>0</v>
          </cell>
          <cell r="I159">
            <v>0</v>
          </cell>
          <cell r="J159">
            <v>0</v>
          </cell>
          <cell r="K159">
            <v>0</v>
          </cell>
          <cell r="L159">
            <v>0</v>
          </cell>
          <cell r="M159">
            <v>0</v>
          </cell>
          <cell r="N159">
            <v>0</v>
          </cell>
          <cell r="O159">
            <v>0</v>
          </cell>
          <cell r="P159">
            <v>0</v>
          </cell>
          <cell r="Q159">
            <v>0</v>
          </cell>
          <cell r="S159">
            <v>0</v>
          </cell>
          <cell r="T159">
            <v>0</v>
          </cell>
          <cell r="U159">
            <v>0</v>
          </cell>
        </row>
        <row r="160">
          <cell r="A160" t="str">
            <v xml:space="preserve">    Haiti</v>
          </cell>
          <cell r="B160">
            <v>11</v>
          </cell>
          <cell r="C160">
            <v>20</v>
          </cell>
          <cell r="D160">
            <v>24</v>
          </cell>
          <cell r="F160">
            <v>5</v>
          </cell>
          <cell r="G160">
            <v>3</v>
          </cell>
          <cell r="H160">
            <v>0</v>
          </cell>
          <cell r="I160">
            <v>2</v>
          </cell>
          <cell r="J160">
            <v>15</v>
          </cell>
          <cell r="K160">
            <v>3</v>
          </cell>
          <cell r="L160">
            <v>5</v>
          </cell>
          <cell r="M160">
            <v>2</v>
          </cell>
          <cell r="N160">
            <v>2</v>
          </cell>
          <cell r="O160">
            <v>0</v>
          </cell>
          <cell r="P160">
            <v>0</v>
          </cell>
          <cell r="Q160">
            <v>0</v>
          </cell>
          <cell r="S160">
            <v>24</v>
          </cell>
          <cell r="T160">
            <v>37</v>
          </cell>
          <cell r="U160">
            <v>0.54166666666666674</v>
          </cell>
        </row>
        <row r="161">
          <cell r="A161" t="str">
            <v xml:space="preserve">    Hawaii</v>
          </cell>
          <cell r="B161">
            <v>0</v>
          </cell>
          <cell r="C161">
            <v>0</v>
          </cell>
          <cell r="D161">
            <v>1</v>
          </cell>
          <cell r="F161">
            <v>0</v>
          </cell>
          <cell r="G161">
            <v>1</v>
          </cell>
          <cell r="H161">
            <v>0</v>
          </cell>
          <cell r="I161">
            <v>0</v>
          </cell>
          <cell r="J161">
            <v>0</v>
          </cell>
          <cell r="K161">
            <v>0</v>
          </cell>
          <cell r="L161">
            <v>0</v>
          </cell>
          <cell r="M161">
            <v>0</v>
          </cell>
          <cell r="N161">
            <v>0</v>
          </cell>
          <cell r="O161">
            <v>13</v>
          </cell>
          <cell r="P161">
            <v>0</v>
          </cell>
          <cell r="Q161">
            <v>27</v>
          </cell>
          <cell r="S161">
            <v>1</v>
          </cell>
          <cell r="T161">
            <v>41</v>
          </cell>
          <cell r="U161">
            <v>0</v>
          </cell>
        </row>
        <row r="162">
          <cell r="A162" t="str">
            <v xml:space="preserve">    Honduras</v>
          </cell>
          <cell r="B162">
            <v>11</v>
          </cell>
          <cell r="C162">
            <v>12</v>
          </cell>
          <cell r="D162">
            <v>4</v>
          </cell>
          <cell r="F162">
            <v>0</v>
          </cell>
          <cell r="G162">
            <v>0</v>
          </cell>
          <cell r="H162">
            <v>0</v>
          </cell>
          <cell r="I162">
            <v>3</v>
          </cell>
          <cell r="J162">
            <v>0</v>
          </cell>
          <cell r="K162">
            <v>0</v>
          </cell>
          <cell r="L162">
            <v>1</v>
          </cell>
          <cell r="M162">
            <v>0</v>
          </cell>
          <cell r="N162">
            <v>1</v>
          </cell>
          <cell r="O162">
            <v>0</v>
          </cell>
          <cell r="P162">
            <v>0</v>
          </cell>
          <cell r="Q162">
            <v>2</v>
          </cell>
          <cell r="S162">
            <v>4</v>
          </cell>
          <cell r="T162">
            <v>7</v>
          </cell>
          <cell r="U162">
            <v>0.75</v>
          </cell>
        </row>
        <row r="163">
          <cell r="A163" t="str">
            <v xml:space="preserve">    Jamaica</v>
          </cell>
          <cell r="B163">
            <v>27</v>
          </cell>
          <cell r="C163">
            <v>26</v>
          </cell>
          <cell r="D163">
            <v>13</v>
          </cell>
          <cell r="F163">
            <v>2</v>
          </cell>
          <cell r="G163">
            <v>0</v>
          </cell>
          <cell r="H163">
            <v>0</v>
          </cell>
          <cell r="I163">
            <v>0</v>
          </cell>
          <cell r="J163">
            <v>2</v>
          </cell>
          <cell r="K163">
            <v>1</v>
          </cell>
          <cell r="L163">
            <v>0</v>
          </cell>
          <cell r="M163">
            <v>0</v>
          </cell>
          <cell r="N163">
            <v>0</v>
          </cell>
          <cell r="O163">
            <v>1</v>
          </cell>
          <cell r="P163">
            <v>0</v>
          </cell>
          <cell r="Q163">
            <v>2</v>
          </cell>
          <cell r="S163">
            <v>13</v>
          </cell>
          <cell r="T163">
            <v>8</v>
          </cell>
          <cell r="U163">
            <v>-0.38461538461538458</v>
          </cell>
        </row>
        <row r="164">
          <cell r="A164" t="str">
            <v xml:space="preserve">    Mexico</v>
          </cell>
          <cell r="B164">
            <v>33</v>
          </cell>
          <cell r="C164">
            <v>90</v>
          </cell>
          <cell r="D164">
            <v>241</v>
          </cell>
          <cell r="F164">
            <v>51</v>
          </cell>
          <cell r="G164">
            <v>15</v>
          </cell>
          <cell r="H164">
            <v>54</v>
          </cell>
          <cell r="I164">
            <v>15</v>
          </cell>
          <cell r="J164">
            <v>16</v>
          </cell>
          <cell r="K164">
            <v>22</v>
          </cell>
          <cell r="L164">
            <v>17</v>
          </cell>
          <cell r="M164">
            <v>15</v>
          </cell>
          <cell r="N164">
            <v>16</v>
          </cell>
          <cell r="O164">
            <v>13</v>
          </cell>
          <cell r="P164">
            <v>6</v>
          </cell>
          <cell r="Q164">
            <v>2</v>
          </cell>
          <cell r="S164">
            <v>241</v>
          </cell>
          <cell r="T164">
            <v>242</v>
          </cell>
          <cell r="U164">
            <v>4.1493775933609811E-3</v>
          </cell>
        </row>
        <row r="165">
          <cell r="A165" t="str">
            <v xml:space="preserve">    Midway Is.</v>
          </cell>
          <cell r="B165">
            <v>23</v>
          </cell>
          <cell r="C165">
            <v>21</v>
          </cell>
          <cell r="D165">
            <v>25</v>
          </cell>
          <cell r="F165">
            <v>2</v>
          </cell>
          <cell r="G165">
            <v>4</v>
          </cell>
          <cell r="H165">
            <v>0</v>
          </cell>
          <cell r="I165">
            <v>0</v>
          </cell>
          <cell r="J165">
            <v>3</v>
          </cell>
          <cell r="K165">
            <v>5</v>
          </cell>
          <cell r="L165">
            <v>0</v>
          </cell>
          <cell r="M165">
            <v>3</v>
          </cell>
          <cell r="N165">
            <v>4</v>
          </cell>
          <cell r="O165">
            <v>2</v>
          </cell>
          <cell r="P165">
            <v>1</v>
          </cell>
          <cell r="Q165">
            <v>3</v>
          </cell>
          <cell r="S165">
            <v>25</v>
          </cell>
          <cell r="T165">
            <v>27</v>
          </cell>
          <cell r="U165">
            <v>8.0000000000000071E-2</v>
          </cell>
        </row>
        <row r="166">
          <cell r="A166" t="str">
            <v xml:space="preserve">    Netherlands Antilles</v>
          </cell>
          <cell r="B166">
            <v>0</v>
          </cell>
          <cell r="C166">
            <v>1</v>
          </cell>
          <cell r="D166">
            <v>15</v>
          </cell>
          <cell r="F166">
            <v>0</v>
          </cell>
          <cell r="G166">
            <v>2</v>
          </cell>
          <cell r="H166">
            <v>1</v>
          </cell>
          <cell r="I166">
            <v>7</v>
          </cell>
          <cell r="J166">
            <v>0</v>
          </cell>
          <cell r="K166">
            <v>0</v>
          </cell>
          <cell r="L166">
            <v>2</v>
          </cell>
          <cell r="M166">
            <v>2</v>
          </cell>
          <cell r="N166">
            <v>4</v>
          </cell>
          <cell r="O166">
            <v>1</v>
          </cell>
          <cell r="P166">
            <v>1</v>
          </cell>
          <cell r="Q166">
            <v>0</v>
          </cell>
          <cell r="S166">
            <v>15</v>
          </cell>
          <cell r="T166">
            <v>20</v>
          </cell>
          <cell r="U166">
            <v>0.33333333333333326</v>
          </cell>
        </row>
        <row r="167">
          <cell r="A167" t="str">
            <v xml:space="preserve">    Nicaragua</v>
          </cell>
          <cell r="B167">
            <v>0</v>
          </cell>
          <cell r="C167">
            <v>2</v>
          </cell>
          <cell r="D167">
            <v>4</v>
          </cell>
          <cell r="F167">
            <v>0</v>
          </cell>
          <cell r="G167">
            <v>0</v>
          </cell>
          <cell r="H167">
            <v>0</v>
          </cell>
          <cell r="I167">
            <v>0</v>
          </cell>
          <cell r="J167">
            <v>0</v>
          </cell>
          <cell r="K167">
            <v>0</v>
          </cell>
          <cell r="L167">
            <v>0</v>
          </cell>
          <cell r="M167">
            <v>0</v>
          </cell>
          <cell r="N167">
            <v>0</v>
          </cell>
          <cell r="O167">
            <v>0</v>
          </cell>
          <cell r="P167">
            <v>0</v>
          </cell>
          <cell r="Q167">
            <v>0</v>
          </cell>
          <cell r="S167">
            <v>4</v>
          </cell>
          <cell r="T167">
            <v>0</v>
          </cell>
          <cell r="U167">
            <v>-1</v>
          </cell>
        </row>
        <row r="168">
          <cell r="A168" t="str">
            <v xml:space="preserve">    Panama</v>
          </cell>
          <cell r="B168">
            <v>2</v>
          </cell>
          <cell r="C168">
            <v>3</v>
          </cell>
          <cell r="D168">
            <v>3</v>
          </cell>
          <cell r="F168">
            <v>0</v>
          </cell>
          <cell r="G168">
            <v>6</v>
          </cell>
          <cell r="H168">
            <v>0</v>
          </cell>
          <cell r="I168">
            <v>1</v>
          </cell>
          <cell r="J168">
            <v>0</v>
          </cell>
          <cell r="K168">
            <v>0</v>
          </cell>
          <cell r="L168">
            <v>0</v>
          </cell>
          <cell r="M168">
            <v>0</v>
          </cell>
          <cell r="N168">
            <v>2</v>
          </cell>
          <cell r="O168">
            <v>0</v>
          </cell>
          <cell r="P168">
            <v>4</v>
          </cell>
          <cell r="Q168">
            <v>0</v>
          </cell>
          <cell r="S168">
            <v>3</v>
          </cell>
          <cell r="T168">
            <v>13</v>
          </cell>
          <cell r="U168">
            <v>3.333333333333333</v>
          </cell>
        </row>
        <row r="169">
          <cell r="A169" t="str">
            <v xml:space="preserve">    Peru</v>
          </cell>
          <cell r="B169">
            <v>2</v>
          </cell>
          <cell r="C169">
            <v>3</v>
          </cell>
          <cell r="D169">
            <v>2</v>
          </cell>
          <cell r="F169">
            <v>0</v>
          </cell>
          <cell r="G169">
            <v>0</v>
          </cell>
          <cell r="H169">
            <v>1</v>
          </cell>
          <cell r="I169">
            <v>0</v>
          </cell>
          <cell r="J169">
            <v>0</v>
          </cell>
          <cell r="K169">
            <v>0</v>
          </cell>
          <cell r="L169">
            <v>0</v>
          </cell>
          <cell r="M169">
            <v>0</v>
          </cell>
          <cell r="N169">
            <v>0</v>
          </cell>
          <cell r="O169">
            <v>0</v>
          </cell>
          <cell r="P169">
            <v>0</v>
          </cell>
          <cell r="Q169">
            <v>0</v>
          </cell>
          <cell r="S169">
            <v>2</v>
          </cell>
          <cell r="T169">
            <v>1</v>
          </cell>
          <cell r="U169">
            <v>-0.5</v>
          </cell>
        </row>
        <row r="170">
          <cell r="A170" t="str">
            <v xml:space="preserve">    St. Nevis - Anguilla</v>
          </cell>
          <cell r="B170">
            <v>0</v>
          </cell>
          <cell r="C170">
            <v>1</v>
          </cell>
          <cell r="D170">
            <v>0</v>
          </cell>
          <cell r="F170">
            <v>0</v>
          </cell>
          <cell r="G170">
            <v>0</v>
          </cell>
          <cell r="H170">
            <v>0</v>
          </cell>
          <cell r="I170">
            <v>0</v>
          </cell>
          <cell r="J170">
            <v>0</v>
          </cell>
          <cell r="K170">
            <v>0</v>
          </cell>
          <cell r="L170">
            <v>0</v>
          </cell>
          <cell r="M170">
            <v>0</v>
          </cell>
          <cell r="N170">
            <v>0</v>
          </cell>
          <cell r="O170">
            <v>0</v>
          </cell>
          <cell r="P170">
            <v>0</v>
          </cell>
          <cell r="Q170">
            <v>0</v>
          </cell>
          <cell r="S170">
            <v>0</v>
          </cell>
          <cell r="T170">
            <v>0</v>
          </cell>
          <cell r="U170">
            <v>0</v>
          </cell>
        </row>
        <row r="171">
          <cell r="A171" t="str">
            <v xml:space="preserve">    St. Kitts Nevis</v>
          </cell>
          <cell r="B171">
            <v>1</v>
          </cell>
          <cell r="C171">
            <v>0</v>
          </cell>
          <cell r="D171">
            <v>0</v>
          </cell>
          <cell r="F171">
            <v>0</v>
          </cell>
          <cell r="G171">
            <v>0</v>
          </cell>
          <cell r="H171">
            <v>0</v>
          </cell>
          <cell r="I171">
            <v>0</v>
          </cell>
          <cell r="J171">
            <v>0</v>
          </cell>
          <cell r="K171">
            <v>0</v>
          </cell>
          <cell r="L171">
            <v>0</v>
          </cell>
          <cell r="M171">
            <v>1</v>
          </cell>
          <cell r="N171">
            <v>0</v>
          </cell>
          <cell r="O171">
            <v>0</v>
          </cell>
          <cell r="P171">
            <v>0</v>
          </cell>
          <cell r="Q171">
            <v>0</v>
          </cell>
          <cell r="S171">
            <v>0</v>
          </cell>
          <cell r="T171">
            <v>1</v>
          </cell>
          <cell r="U171">
            <v>0</v>
          </cell>
        </row>
        <row r="172">
          <cell r="A172" t="str">
            <v xml:space="preserve">    St. Vincent</v>
          </cell>
          <cell r="B172">
            <v>1</v>
          </cell>
          <cell r="C172">
            <v>2</v>
          </cell>
          <cell r="D172">
            <v>0</v>
          </cell>
          <cell r="F172">
            <v>0</v>
          </cell>
          <cell r="G172">
            <v>0</v>
          </cell>
          <cell r="H172">
            <v>0</v>
          </cell>
          <cell r="I172">
            <v>0</v>
          </cell>
          <cell r="J172">
            <v>0</v>
          </cell>
          <cell r="K172">
            <v>0</v>
          </cell>
          <cell r="L172">
            <v>0</v>
          </cell>
          <cell r="M172">
            <v>0</v>
          </cell>
          <cell r="N172">
            <v>0</v>
          </cell>
          <cell r="O172">
            <v>0</v>
          </cell>
          <cell r="P172">
            <v>0</v>
          </cell>
          <cell r="Q172">
            <v>0</v>
          </cell>
          <cell r="S172">
            <v>0</v>
          </cell>
          <cell r="T172">
            <v>0</v>
          </cell>
          <cell r="U172">
            <v>0</v>
          </cell>
        </row>
        <row r="173">
          <cell r="A173" t="str">
            <v xml:space="preserve">    South America (unsp.)</v>
          </cell>
          <cell r="B173">
            <v>3</v>
          </cell>
          <cell r="C173">
            <v>1</v>
          </cell>
          <cell r="D173">
            <v>0</v>
          </cell>
          <cell r="F173">
            <v>0</v>
          </cell>
          <cell r="G173">
            <v>0</v>
          </cell>
          <cell r="H173">
            <v>0</v>
          </cell>
          <cell r="I173">
            <v>0</v>
          </cell>
          <cell r="J173">
            <v>0</v>
          </cell>
          <cell r="K173">
            <v>0</v>
          </cell>
          <cell r="L173">
            <v>0</v>
          </cell>
          <cell r="M173">
            <v>0</v>
          </cell>
          <cell r="N173">
            <v>0</v>
          </cell>
          <cell r="O173">
            <v>0</v>
          </cell>
          <cell r="P173">
            <v>0</v>
          </cell>
          <cell r="Q173">
            <v>0</v>
          </cell>
          <cell r="S173">
            <v>0</v>
          </cell>
          <cell r="T173">
            <v>0</v>
          </cell>
          <cell r="U173">
            <v>0</v>
          </cell>
        </row>
        <row r="174">
          <cell r="A174" t="str">
            <v xml:space="preserve">    Surinam</v>
          </cell>
          <cell r="B174">
            <v>2</v>
          </cell>
          <cell r="C174">
            <v>8</v>
          </cell>
          <cell r="D174">
            <v>2</v>
          </cell>
          <cell r="F174">
            <v>0</v>
          </cell>
          <cell r="G174">
            <v>0</v>
          </cell>
          <cell r="H174">
            <v>0</v>
          </cell>
          <cell r="I174">
            <v>0</v>
          </cell>
          <cell r="J174">
            <v>0</v>
          </cell>
          <cell r="K174">
            <v>0</v>
          </cell>
          <cell r="L174">
            <v>0</v>
          </cell>
          <cell r="M174">
            <v>0</v>
          </cell>
          <cell r="N174">
            <v>0</v>
          </cell>
          <cell r="O174">
            <v>0</v>
          </cell>
          <cell r="P174">
            <v>0</v>
          </cell>
          <cell r="Q174">
            <v>0</v>
          </cell>
          <cell r="S174">
            <v>2</v>
          </cell>
          <cell r="T174">
            <v>0</v>
          </cell>
          <cell r="U174">
            <v>-1</v>
          </cell>
        </row>
        <row r="175">
          <cell r="A175" t="str">
            <v xml:space="preserve">    Trinidad and Tobago</v>
          </cell>
          <cell r="B175">
            <v>0</v>
          </cell>
          <cell r="C175">
            <v>11</v>
          </cell>
          <cell r="D175">
            <v>7</v>
          </cell>
          <cell r="F175">
            <v>0</v>
          </cell>
          <cell r="G175">
            <v>0</v>
          </cell>
          <cell r="H175">
            <v>1</v>
          </cell>
          <cell r="I175">
            <v>0</v>
          </cell>
          <cell r="J175">
            <v>0</v>
          </cell>
          <cell r="K175">
            <v>0</v>
          </cell>
          <cell r="L175">
            <v>0</v>
          </cell>
          <cell r="M175">
            <v>0</v>
          </cell>
          <cell r="N175">
            <v>0</v>
          </cell>
          <cell r="O175">
            <v>0</v>
          </cell>
          <cell r="P175">
            <v>0</v>
          </cell>
          <cell r="Q175">
            <v>0</v>
          </cell>
          <cell r="S175">
            <v>7</v>
          </cell>
          <cell r="T175">
            <v>1</v>
          </cell>
          <cell r="U175">
            <v>-0.85714285714285721</v>
          </cell>
        </row>
        <row r="176">
          <cell r="A176" t="str">
            <v xml:space="preserve">    United States of America</v>
          </cell>
          <cell r="B176">
            <v>3173</v>
          </cell>
          <cell r="C176">
            <v>3405</v>
          </cell>
          <cell r="D176">
            <v>3529</v>
          </cell>
          <cell r="F176">
            <v>724</v>
          </cell>
          <cell r="G176">
            <v>314</v>
          </cell>
          <cell r="H176">
            <v>281</v>
          </cell>
          <cell r="I176">
            <v>352</v>
          </cell>
          <cell r="J176">
            <v>396</v>
          </cell>
          <cell r="K176">
            <v>457</v>
          </cell>
          <cell r="L176">
            <v>486</v>
          </cell>
          <cell r="M176">
            <v>419</v>
          </cell>
          <cell r="N176">
            <v>367</v>
          </cell>
          <cell r="O176">
            <v>339</v>
          </cell>
          <cell r="P176">
            <v>264</v>
          </cell>
          <cell r="Q176">
            <v>290</v>
          </cell>
          <cell r="S176">
            <v>3529</v>
          </cell>
          <cell r="T176">
            <v>4689</v>
          </cell>
          <cell r="U176">
            <v>0.32870501558515164</v>
          </cell>
        </row>
        <row r="177">
          <cell r="A177" t="str">
            <v xml:space="preserve">    Uruguay</v>
          </cell>
          <cell r="B177">
            <v>17</v>
          </cell>
          <cell r="C177">
            <v>5</v>
          </cell>
          <cell r="D177">
            <v>3</v>
          </cell>
          <cell r="F177">
            <v>0</v>
          </cell>
          <cell r="G177">
            <v>0</v>
          </cell>
          <cell r="H177">
            <v>0</v>
          </cell>
          <cell r="I177">
            <v>0</v>
          </cell>
          <cell r="J177">
            <v>0</v>
          </cell>
          <cell r="K177">
            <v>0</v>
          </cell>
          <cell r="L177">
            <v>0</v>
          </cell>
          <cell r="M177">
            <v>0</v>
          </cell>
          <cell r="N177">
            <v>0</v>
          </cell>
          <cell r="O177">
            <v>0</v>
          </cell>
          <cell r="P177">
            <v>0</v>
          </cell>
          <cell r="Q177">
            <v>0</v>
          </cell>
          <cell r="S177">
            <v>3</v>
          </cell>
          <cell r="T177">
            <v>0</v>
          </cell>
          <cell r="U177">
            <v>-1</v>
          </cell>
        </row>
        <row r="178">
          <cell r="A178" t="str">
            <v xml:space="preserve">    Venezuela</v>
          </cell>
          <cell r="B178">
            <v>14</v>
          </cell>
          <cell r="C178">
            <v>15</v>
          </cell>
          <cell r="D178">
            <v>13</v>
          </cell>
          <cell r="F178">
            <v>6</v>
          </cell>
          <cell r="G178">
            <v>0</v>
          </cell>
          <cell r="H178">
            <v>2</v>
          </cell>
          <cell r="I178">
            <v>0</v>
          </cell>
          <cell r="J178">
            <v>0</v>
          </cell>
          <cell r="K178">
            <v>5</v>
          </cell>
          <cell r="L178">
            <v>0</v>
          </cell>
          <cell r="M178">
            <v>0</v>
          </cell>
          <cell r="N178">
            <v>1</v>
          </cell>
          <cell r="O178">
            <v>1</v>
          </cell>
          <cell r="P178">
            <v>5</v>
          </cell>
          <cell r="Q178">
            <v>1</v>
          </cell>
          <cell r="S178">
            <v>13</v>
          </cell>
          <cell r="T178">
            <v>21</v>
          </cell>
          <cell r="U178">
            <v>0.61538461538461542</v>
          </cell>
        </row>
        <row r="179">
          <cell r="A179" t="str">
            <v xml:space="preserve">    Virgin Is.</v>
          </cell>
          <cell r="B179">
            <v>2</v>
          </cell>
          <cell r="C179">
            <v>3</v>
          </cell>
          <cell r="D179">
            <v>14</v>
          </cell>
          <cell r="F179">
            <v>1</v>
          </cell>
          <cell r="G179">
            <v>0</v>
          </cell>
          <cell r="H179">
            <v>1</v>
          </cell>
          <cell r="I179">
            <v>3</v>
          </cell>
          <cell r="J179">
            <v>1</v>
          </cell>
          <cell r="K179">
            <v>1</v>
          </cell>
          <cell r="L179">
            <v>2</v>
          </cell>
          <cell r="M179">
            <v>1</v>
          </cell>
          <cell r="N179">
            <v>0</v>
          </cell>
          <cell r="O179">
            <v>1</v>
          </cell>
          <cell r="P179">
            <v>2</v>
          </cell>
          <cell r="Q179">
            <v>0</v>
          </cell>
          <cell r="S179">
            <v>14</v>
          </cell>
          <cell r="T179">
            <v>13</v>
          </cell>
          <cell r="U179">
            <v>-7.1428571428571397E-2</v>
          </cell>
        </row>
        <row r="180">
          <cell r="A180" t="str">
            <v xml:space="preserve">    West Indies (unsp.)</v>
          </cell>
          <cell r="B180">
            <v>0</v>
          </cell>
          <cell r="C180">
            <v>5</v>
          </cell>
          <cell r="D180">
            <v>6</v>
          </cell>
          <cell r="F180">
            <v>0</v>
          </cell>
          <cell r="G180">
            <v>0</v>
          </cell>
          <cell r="H180">
            <v>1</v>
          </cell>
          <cell r="I180">
            <v>0</v>
          </cell>
          <cell r="J180">
            <v>0</v>
          </cell>
          <cell r="K180">
            <v>0</v>
          </cell>
          <cell r="L180">
            <v>0</v>
          </cell>
          <cell r="M180">
            <v>0</v>
          </cell>
          <cell r="N180">
            <v>0</v>
          </cell>
          <cell r="O180">
            <v>0</v>
          </cell>
          <cell r="P180">
            <v>0</v>
          </cell>
          <cell r="Q180">
            <v>1</v>
          </cell>
          <cell r="S180">
            <v>6</v>
          </cell>
          <cell r="T180">
            <v>2</v>
          </cell>
          <cell r="U180">
            <v>-0.66666666666666674</v>
          </cell>
        </row>
        <row r="183">
          <cell r="A183" t="str">
            <v>PHILIPPINE OVERSEAS EMPLOYMENT ADMINISTRATION</v>
          </cell>
        </row>
        <row r="184">
          <cell r="A184" t="str">
            <v>Deployed Landbased Overseas Filipino Workers by Destination</v>
          </cell>
        </row>
        <row r="188">
          <cell r="B188">
            <v>1998</v>
          </cell>
          <cell r="C188">
            <v>1999</v>
          </cell>
          <cell r="D188">
            <v>2000</v>
          </cell>
          <cell r="F188">
            <v>36892</v>
          </cell>
          <cell r="G188">
            <v>36923</v>
          </cell>
          <cell r="H188">
            <v>36951</v>
          </cell>
          <cell r="I188">
            <v>36982</v>
          </cell>
          <cell r="J188">
            <v>37012</v>
          </cell>
          <cell r="K188">
            <v>37043</v>
          </cell>
          <cell r="L188">
            <v>37073</v>
          </cell>
          <cell r="M188">
            <v>37104</v>
          </cell>
          <cell r="N188">
            <v>37135</v>
          </cell>
          <cell r="O188">
            <v>37165</v>
          </cell>
          <cell r="P188">
            <v>37196</v>
          </cell>
          <cell r="Q188">
            <v>37226</v>
          </cell>
          <cell r="S188" t="str">
            <v xml:space="preserve">     2000</v>
          </cell>
          <cell r="T188" t="str">
            <v xml:space="preserve">     2001</v>
          </cell>
          <cell r="U188" t="str">
            <v>% Change</v>
          </cell>
        </row>
        <row r="190">
          <cell r="A190" t="str">
            <v>AFRICA</v>
          </cell>
          <cell r="B190">
            <v>5538</v>
          </cell>
          <cell r="C190">
            <v>4936</v>
          </cell>
          <cell r="D190">
            <v>4298</v>
          </cell>
          <cell r="F190">
            <v>700</v>
          </cell>
          <cell r="G190">
            <v>333</v>
          </cell>
          <cell r="H190">
            <v>464</v>
          </cell>
          <cell r="I190">
            <v>276</v>
          </cell>
          <cell r="J190">
            <v>457</v>
          </cell>
          <cell r="K190">
            <v>401</v>
          </cell>
          <cell r="L190">
            <v>515</v>
          </cell>
          <cell r="M190">
            <v>404</v>
          </cell>
          <cell r="N190">
            <v>364</v>
          </cell>
          <cell r="O190">
            <v>372</v>
          </cell>
          <cell r="P190">
            <v>319</v>
          </cell>
          <cell r="Q190">
            <v>338</v>
          </cell>
          <cell r="S190">
            <v>4298</v>
          </cell>
          <cell r="T190">
            <v>4943</v>
          </cell>
          <cell r="U190">
            <v>0.15006979990693337</v>
          </cell>
        </row>
        <row r="191">
          <cell r="A191" t="str">
            <v xml:space="preserve">    Afars and Issas</v>
          </cell>
          <cell r="B191">
            <v>0</v>
          </cell>
          <cell r="C191">
            <v>0</v>
          </cell>
          <cell r="D191">
            <v>0</v>
          </cell>
          <cell r="F191">
            <v>0</v>
          </cell>
          <cell r="G191">
            <v>0</v>
          </cell>
          <cell r="H191">
            <v>0</v>
          </cell>
          <cell r="I191">
            <v>0</v>
          </cell>
          <cell r="J191">
            <v>0</v>
          </cell>
          <cell r="K191">
            <v>0</v>
          </cell>
          <cell r="L191">
            <v>8</v>
          </cell>
          <cell r="M191">
            <v>0</v>
          </cell>
          <cell r="N191">
            <v>4</v>
          </cell>
          <cell r="O191">
            <v>0</v>
          </cell>
          <cell r="P191">
            <v>0</v>
          </cell>
          <cell r="Q191">
            <v>0</v>
          </cell>
          <cell r="S191">
            <v>0</v>
          </cell>
          <cell r="T191">
            <v>12</v>
          </cell>
          <cell r="U191">
            <v>0</v>
          </cell>
        </row>
        <row r="192">
          <cell r="A192" t="str">
            <v xml:space="preserve">    Algeria</v>
          </cell>
          <cell r="B192">
            <v>1258</v>
          </cell>
          <cell r="C192">
            <v>705</v>
          </cell>
          <cell r="D192">
            <v>280</v>
          </cell>
          <cell r="F192">
            <v>46</v>
          </cell>
          <cell r="G192">
            <v>18</v>
          </cell>
          <cell r="H192">
            <v>8</v>
          </cell>
          <cell r="I192">
            <v>27</v>
          </cell>
          <cell r="J192">
            <v>41</v>
          </cell>
          <cell r="K192">
            <v>46</v>
          </cell>
          <cell r="L192">
            <v>22</v>
          </cell>
          <cell r="M192">
            <v>36</v>
          </cell>
          <cell r="N192">
            <v>22</v>
          </cell>
          <cell r="O192">
            <v>34</v>
          </cell>
          <cell r="P192">
            <v>41</v>
          </cell>
          <cell r="Q192">
            <v>52</v>
          </cell>
          <cell r="S192">
            <v>280</v>
          </cell>
          <cell r="T192">
            <v>393</v>
          </cell>
          <cell r="U192">
            <v>0.40357142857142847</v>
          </cell>
        </row>
        <row r="193">
          <cell r="A193" t="str">
            <v xml:space="preserve">    Angola</v>
          </cell>
          <cell r="B193">
            <v>681</v>
          </cell>
          <cell r="C193">
            <v>772</v>
          </cell>
          <cell r="D193">
            <v>788</v>
          </cell>
          <cell r="F193">
            <v>108</v>
          </cell>
          <cell r="G193">
            <v>62</v>
          </cell>
          <cell r="H193">
            <v>199</v>
          </cell>
          <cell r="I193">
            <v>47</v>
          </cell>
          <cell r="J193">
            <v>83</v>
          </cell>
          <cell r="K193">
            <v>64</v>
          </cell>
          <cell r="L193">
            <v>112</v>
          </cell>
          <cell r="M193">
            <v>86</v>
          </cell>
          <cell r="N193">
            <v>84</v>
          </cell>
          <cell r="O193">
            <v>105</v>
          </cell>
          <cell r="P193">
            <v>102</v>
          </cell>
          <cell r="Q193">
            <v>67</v>
          </cell>
          <cell r="S193">
            <v>788</v>
          </cell>
          <cell r="T193">
            <v>1119</v>
          </cell>
          <cell r="U193">
            <v>0.42005076142131981</v>
          </cell>
        </row>
        <row r="194">
          <cell r="A194" t="str">
            <v xml:space="preserve">    Botswana</v>
          </cell>
          <cell r="B194">
            <v>26</v>
          </cell>
          <cell r="C194">
            <v>24</v>
          </cell>
          <cell r="D194">
            <v>27</v>
          </cell>
          <cell r="F194">
            <v>32</v>
          </cell>
          <cell r="G194">
            <v>2</v>
          </cell>
          <cell r="H194">
            <v>0</v>
          </cell>
          <cell r="I194">
            <v>1</v>
          </cell>
          <cell r="J194">
            <v>8</v>
          </cell>
          <cell r="K194">
            <v>1</v>
          </cell>
          <cell r="L194">
            <v>3</v>
          </cell>
          <cell r="M194">
            <v>1</v>
          </cell>
          <cell r="N194">
            <v>1</v>
          </cell>
          <cell r="O194">
            <v>1</v>
          </cell>
          <cell r="P194">
            <v>0</v>
          </cell>
          <cell r="Q194">
            <v>0</v>
          </cell>
          <cell r="S194">
            <v>27</v>
          </cell>
          <cell r="T194">
            <v>50</v>
          </cell>
          <cell r="U194">
            <v>0.85185185185185186</v>
          </cell>
        </row>
        <row r="195">
          <cell r="A195" t="str">
            <v xml:space="preserve">    Burundi</v>
          </cell>
          <cell r="B195">
            <v>0</v>
          </cell>
          <cell r="C195">
            <v>1</v>
          </cell>
          <cell r="D195">
            <v>0</v>
          </cell>
          <cell r="F195">
            <v>0</v>
          </cell>
          <cell r="G195">
            <v>0</v>
          </cell>
          <cell r="H195">
            <v>0</v>
          </cell>
          <cell r="I195">
            <v>0</v>
          </cell>
          <cell r="J195">
            <v>0</v>
          </cell>
          <cell r="K195">
            <v>0</v>
          </cell>
          <cell r="L195">
            <v>0</v>
          </cell>
          <cell r="M195">
            <v>0</v>
          </cell>
          <cell r="N195">
            <v>0</v>
          </cell>
          <cell r="O195">
            <v>0</v>
          </cell>
          <cell r="P195">
            <v>0</v>
          </cell>
          <cell r="Q195">
            <v>0</v>
          </cell>
          <cell r="S195">
            <v>0</v>
          </cell>
          <cell r="T195">
            <v>0</v>
          </cell>
          <cell r="U195">
            <v>0</v>
          </cell>
        </row>
        <row r="196">
          <cell r="A196" t="str">
            <v xml:space="preserve">    Cameroon</v>
          </cell>
          <cell r="B196">
            <v>12</v>
          </cell>
          <cell r="C196">
            <v>19</v>
          </cell>
          <cell r="D196">
            <v>4</v>
          </cell>
          <cell r="F196">
            <v>1</v>
          </cell>
          <cell r="G196">
            <v>0</v>
          </cell>
          <cell r="H196">
            <v>0</v>
          </cell>
          <cell r="I196">
            <v>0</v>
          </cell>
          <cell r="J196">
            <v>0</v>
          </cell>
          <cell r="K196">
            <v>0</v>
          </cell>
          <cell r="L196">
            <v>0</v>
          </cell>
          <cell r="M196">
            <v>0</v>
          </cell>
          <cell r="N196">
            <v>1</v>
          </cell>
          <cell r="O196">
            <v>0</v>
          </cell>
          <cell r="P196">
            <v>8</v>
          </cell>
          <cell r="Q196">
            <v>20</v>
          </cell>
          <cell r="S196">
            <v>4</v>
          </cell>
          <cell r="T196">
            <v>30</v>
          </cell>
          <cell r="U196">
            <v>6.5</v>
          </cell>
        </row>
        <row r="197">
          <cell r="A197" t="str">
            <v xml:space="preserve">    Cape Verde</v>
          </cell>
          <cell r="B197">
            <v>0</v>
          </cell>
          <cell r="C197">
            <v>15</v>
          </cell>
          <cell r="D197">
            <v>7</v>
          </cell>
          <cell r="F197">
            <v>0</v>
          </cell>
          <cell r="G197">
            <v>0</v>
          </cell>
          <cell r="H197">
            <v>0</v>
          </cell>
          <cell r="I197">
            <v>0</v>
          </cell>
          <cell r="J197">
            <v>0</v>
          </cell>
          <cell r="K197">
            <v>0</v>
          </cell>
          <cell r="L197">
            <v>0</v>
          </cell>
          <cell r="M197">
            <v>0</v>
          </cell>
          <cell r="N197">
            <v>0</v>
          </cell>
          <cell r="O197">
            <v>0</v>
          </cell>
          <cell r="P197">
            <v>0</v>
          </cell>
          <cell r="Q197">
            <v>0</v>
          </cell>
          <cell r="S197">
            <v>7</v>
          </cell>
          <cell r="T197">
            <v>0</v>
          </cell>
          <cell r="U197">
            <v>-1</v>
          </cell>
        </row>
        <row r="198">
          <cell r="A198" t="str">
            <v xml:space="preserve">    Central African Republic</v>
          </cell>
          <cell r="B198">
            <v>1</v>
          </cell>
          <cell r="C198">
            <v>1</v>
          </cell>
          <cell r="D198">
            <v>2</v>
          </cell>
          <cell r="F198">
            <v>0</v>
          </cell>
          <cell r="G198">
            <v>0</v>
          </cell>
          <cell r="H198">
            <v>0</v>
          </cell>
          <cell r="I198">
            <v>0</v>
          </cell>
          <cell r="J198">
            <v>0</v>
          </cell>
          <cell r="K198">
            <v>1</v>
          </cell>
          <cell r="L198">
            <v>0</v>
          </cell>
          <cell r="M198">
            <v>1</v>
          </cell>
          <cell r="N198">
            <v>0</v>
          </cell>
          <cell r="O198">
            <v>4</v>
          </cell>
          <cell r="P198">
            <v>0</v>
          </cell>
          <cell r="Q198">
            <v>0</v>
          </cell>
          <cell r="S198">
            <v>2</v>
          </cell>
          <cell r="T198">
            <v>6</v>
          </cell>
          <cell r="U198">
            <v>2</v>
          </cell>
        </row>
        <row r="199">
          <cell r="A199" t="str">
            <v xml:space="preserve">    Chad</v>
          </cell>
          <cell r="B199">
            <v>1</v>
          </cell>
          <cell r="C199">
            <v>0</v>
          </cell>
          <cell r="D199">
            <v>0</v>
          </cell>
          <cell r="F199">
            <v>0</v>
          </cell>
          <cell r="G199">
            <v>0</v>
          </cell>
          <cell r="H199">
            <v>0</v>
          </cell>
          <cell r="I199">
            <v>0</v>
          </cell>
          <cell r="J199">
            <v>0</v>
          </cell>
          <cell r="K199">
            <v>0</v>
          </cell>
          <cell r="L199">
            <v>0</v>
          </cell>
          <cell r="M199">
            <v>21</v>
          </cell>
          <cell r="N199">
            <v>24</v>
          </cell>
          <cell r="O199">
            <v>0</v>
          </cell>
          <cell r="P199">
            <v>2</v>
          </cell>
          <cell r="Q199">
            <v>30</v>
          </cell>
          <cell r="S199">
            <v>0</v>
          </cell>
          <cell r="T199">
            <v>77</v>
          </cell>
          <cell r="U199">
            <v>0</v>
          </cell>
        </row>
        <row r="200">
          <cell r="A200" t="str">
            <v xml:space="preserve">    Congo</v>
          </cell>
          <cell r="B200">
            <v>66</v>
          </cell>
          <cell r="C200">
            <v>35</v>
          </cell>
          <cell r="D200">
            <v>43</v>
          </cell>
          <cell r="F200">
            <v>4</v>
          </cell>
          <cell r="G200">
            <v>7</v>
          </cell>
          <cell r="H200">
            <v>8</v>
          </cell>
          <cell r="I200">
            <v>1</v>
          </cell>
          <cell r="J200">
            <v>10</v>
          </cell>
          <cell r="K200">
            <v>7</v>
          </cell>
          <cell r="L200">
            <v>7</v>
          </cell>
          <cell r="M200">
            <v>13</v>
          </cell>
          <cell r="N200">
            <v>5</v>
          </cell>
          <cell r="O200">
            <v>4</v>
          </cell>
          <cell r="P200">
            <v>1</v>
          </cell>
          <cell r="Q200">
            <v>2</v>
          </cell>
          <cell r="S200">
            <v>43</v>
          </cell>
          <cell r="T200">
            <v>69</v>
          </cell>
          <cell r="U200">
            <v>0.60465116279069764</v>
          </cell>
        </row>
        <row r="201">
          <cell r="A201" t="str">
            <v xml:space="preserve">    Djibouti</v>
          </cell>
          <cell r="B201">
            <v>11</v>
          </cell>
          <cell r="C201">
            <v>0</v>
          </cell>
          <cell r="D201">
            <v>2</v>
          </cell>
          <cell r="F201">
            <v>0</v>
          </cell>
          <cell r="G201">
            <v>0</v>
          </cell>
          <cell r="H201">
            <v>0</v>
          </cell>
          <cell r="I201">
            <v>1</v>
          </cell>
          <cell r="J201">
            <v>0</v>
          </cell>
          <cell r="K201">
            <v>0</v>
          </cell>
          <cell r="L201">
            <v>0</v>
          </cell>
          <cell r="M201">
            <v>0</v>
          </cell>
          <cell r="N201">
            <v>1</v>
          </cell>
          <cell r="O201">
            <v>0</v>
          </cell>
          <cell r="P201">
            <v>0</v>
          </cell>
          <cell r="Q201">
            <v>0</v>
          </cell>
          <cell r="S201">
            <v>2</v>
          </cell>
          <cell r="T201">
            <v>2</v>
          </cell>
          <cell r="U201">
            <v>0</v>
          </cell>
        </row>
        <row r="202">
          <cell r="A202" t="str">
            <v xml:space="preserve">    East Africa (unsp.)</v>
          </cell>
          <cell r="B202">
            <v>4</v>
          </cell>
          <cell r="C202">
            <v>0</v>
          </cell>
          <cell r="D202">
            <v>0</v>
          </cell>
          <cell r="F202">
            <v>0</v>
          </cell>
          <cell r="G202">
            <v>0</v>
          </cell>
          <cell r="H202">
            <v>0</v>
          </cell>
          <cell r="I202">
            <v>0</v>
          </cell>
          <cell r="J202">
            <v>0</v>
          </cell>
          <cell r="K202">
            <v>0</v>
          </cell>
          <cell r="L202">
            <v>0</v>
          </cell>
          <cell r="M202">
            <v>0</v>
          </cell>
          <cell r="N202">
            <v>0</v>
          </cell>
          <cell r="O202">
            <v>0</v>
          </cell>
          <cell r="P202">
            <v>0</v>
          </cell>
          <cell r="Q202">
            <v>0</v>
          </cell>
          <cell r="S202">
            <v>0</v>
          </cell>
          <cell r="T202">
            <v>0</v>
          </cell>
          <cell r="U202">
            <v>0</v>
          </cell>
        </row>
        <row r="203">
          <cell r="A203" t="str">
            <v xml:space="preserve">    Equatorial Guinea</v>
          </cell>
          <cell r="B203">
            <v>40</v>
          </cell>
          <cell r="C203">
            <v>732</v>
          </cell>
          <cell r="D203">
            <v>865</v>
          </cell>
          <cell r="F203">
            <v>91</v>
          </cell>
          <cell r="G203">
            <v>40</v>
          </cell>
          <cell r="H203">
            <v>71</v>
          </cell>
          <cell r="I203">
            <v>56</v>
          </cell>
          <cell r="J203">
            <v>83</v>
          </cell>
          <cell r="K203">
            <v>66</v>
          </cell>
          <cell r="L203">
            <v>75</v>
          </cell>
          <cell r="M203">
            <v>50</v>
          </cell>
          <cell r="N203">
            <v>49</v>
          </cell>
          <cell r="O203">
            <v>88</v>
          </cell>
          <cell r="P203">
            <v>37</v>
          </cell>
          <cell r="Q203">
            <v>67</v>
          </cell>
          <cell r="S203">
            <v>865</v>
          </cell>
          <cell r="T203">
            <v>773</v>
          </cell>
          <cell r="U203">
            <v>-0.10635838150289012</v>
          </cell>
        </row>
        <row r="204">
          <cell r="A204" t="str">
            <v xml:space="preserve">    Eritrea</v>
          </cell>
          <cell r="B204">
            <v>44</v>
          </cell>
          <cell r="C204">
            <v>8</v>
          </cell>
          <cell r="D204">
            <v>2</v>
          </cell>
          <cell r="F204">
            <v>0</v>
          </cell>
          <cell r="G204">
            <v>5</v>
          </cell>
          <cell r="H204">
            <v>0</v>
          </cell>
          <cell r="I204">
            <v>0</v>
          </cell>
          <cell r="J204">
            <v>0</v>
          </cell>
          <cell r="K204">
            <v>0</v>
          </cell>
          <cell r="L204">
            <v>3</v>
          </cell>
          <cell r="M204">
            <v>0</v>
          </cell>
          <cell r="N204">
            <v>0</v>
          </cell>
          <cell r="O204">
            <v>1</v>
          </cell>
          <cell r="P204">
            <v>0</v>
          </cell>
          <cell r="Q204">
            <v>0</v>
          </cell>
          <cell r="S204">
            <v>2</v>
          </cell>
          <cell r="T204">
            <v>9</v>
          </cell>
          <cell r="U204">
            <v>3.5</v>
          </cell>
        </row>
        <row r="205">
          <cell r="A205" t="str">
            <v xml:space="preserve">    Ethiopia</v>
          </cell>
          <cell r="B205">
            <v>15</v>
          </cell>
          <cell r="C205">
            <v>9</v>
          </cell>
          <cell r="D205">
            <v>19</v>
          </cell>
          <cell r="F205">
            <v>1</v>
          </cell>
          <cell r="G205">
            <v>0</v>
          </cell>
          <cell r="H205">
            <v>0</v>
          </cell>
          <cell r="I205">
            <v>0</v>
          </cell>
          <cell r="J205">
            <v>0</v>
          </cell>
          <cell r="K205">
            <v>2</v>
          </cell>
          <cell r="L205">
            <v>1</v>
          </cell>
          <cell r="M205">
            <v>0</v>
          </cell>
          <cell r="N205">
            <v>1</v>
          </cell>
          <cell r="O205">
            <v>3</v>
          </cell>
          <cell r="P205">
            <v>0</v>
          </cell>
          <cell r="Q205">
            <v>2</v>
          </cell>
          <cell r="S205">
            <v>19</v>
          </cell>
          <cell r="T205">
            <v>10</v>
          </cell>
          <cell r="U205">
            <v>-0.47368421052631582</v>
          </cell>
        </row>
        <row r="206">
          <cell r="A206" t="str">
            <v xml:space="preserve">    Gabon</v>
          </cell>
          <cell r="B206">
            <v>53</v>
          </cell>
          <cell r="C206">
            <v>66</v>
          </cell>
          <cell r="D206">
            <v>63</v>
          </cell>
          <cell r="F206">
            <v>14</v>
          </cell>
          <cell r="G206">
            <v>8</v>
          </cell>
          <cell r="H206">
            <v>0</v>
          </cell>
          <cell r="I206">
            <v>4</v>
          </cell>
          <cell r="J206">
            <v>3</v>
          </cell>
          <cell r="K206">
            <v>12</v>
          </cell>
          <cell r="L206">
            <v>4</v>
          </cell>
          <cell r="M206">
            <v>3</v>
          </cell>
          <cell r="N206">
            <v>8</v>
          </cell>
          <cell r="O206">
            <v>11</v>
          </cell>
          <cell r="P206">
            <v>3</v>
          </cell>
          <cell r="Q206">
            <v>11</v>
          </cell>
          <cell r="S206">
            <v>63</v>
          </cell>
          <cell r="T206">
            <v>81</v>
          </cell>
          <cell r="U206">
            <v>0.28571428571428581</v>
          </cell>
        </row>
        <row r="207">
          <cell r="A207" t="str">
            <v xml:space="preserve">    Ghana</v>
          </cell>
          <cell r="B207">
            <v>18</v>
          </cell>
          <cell r="C207">
            <v>42</v>
          </cell>
          <cell r="D207">
            <v>70</v>
          </cell>
          <cell r="F207">
            <v>16</v>
          </cell>
          <cell r="G207">
            <v>8</v>
          </cell>
          <cell r="H207">
            <v>1</v>
          </cell>
          <cell r="I207">
            <v>0</v>
          </cell>
          <cell r="J207">
            <v>0</v>
          </cell>
          <cell r="K207">
            <v>4</v>
          </cell>
          <cell r="L207">
            <v>1</v>
          </cell>
          <cell r="M207">
            <v>2</v>
          </cell>
          <cell r="N207">
            <v>3</v>
          </cell>
          <cell r="O207">
            <v>1</v>
          </cell>
          <cell r="P207">
            <v>1</v>
          </cell>
          <cell r="Q207">
            <v>0</v>
          </cell>
          <cell r="S207">
            <v>70</v>
          </cell>
          <cell r="T207">
            <v>37</v>
          </cell>
          <cell r="U207">
            <v>-0.47142857142857142</v>
          </cell>
        </row>
        <row r="208">
          <cell r="A208" t="str">
            <v xml:space="preserve">    Guinea</v>
          </cell>
          <cell r="B208">
            <v>125</v>
          </cell>
          <cell r="C208">
            <v>121</v>
          </cell>
          <cell r="D208">
            <v>0</v>
          </cell>
          <cell r="F208">
            <v>0</v>
          </cell>
          <cell r="G208">
            <v>0</v>
          </cell>
          <cell r="H208">
            <v>0</v>
          </cell>
          <cell r="I208">
            <v>0</v>
          </cell>
          <cell r="J208">
            <v>0</v>
          </cell>
          <cell r="K208">
            <v>0</v>
          </cell>
          <cell r="L208">
            <v>0</v>
          </cell>
          <cell r="M208">
            <v>0</v>
          </cell>
          <cell r="N208">
            <v>0</v>
          </cell>
          <cell r="O208">
            <v>0</v>
          </cell>
          <cell r="P208">
            <v>0</v>
          </cell>
          <cell r="Q208">
            <v>0</v>
          </cell>
          <cell r="S208">
            <v>0</v>
          </cell>
          <cell r="T208">
            <v>0</v>
          </cell>
          <cell r="U208">
            <v>0</v>
          </cell>
        </row>
        <row r="209">
          <cell r="A209" t="str">
            <v xml:space="preserve">    Ivory Coast</v>
          </cell>
          <cell r="B209">
            <v>7</v>
          </cell>
          <cell r="C209">
            <v>4</v>
          </cell>
          <cell r="D209">
            <v>22</v>
          </cell>
          <cell r="F209">
            <v>4</v>
          </cell>
          <cell r="G209">
            <v>8</v>
          </cell>
          <cell r="H209">
            <v>4</v>
          </cell>
          <cell r="I209">
            <v>0</v>
          </cell>
          <cell r="J209">
            <v>2</v>
          </cell>
          <cell r="K209">
            <v>3</v>
          </cell>
          <cell r="L209">
            <v>2</v>
          </cell>
          <cell r="M209">
            <v>1</v>
          </cell>
          <cell r="N209">
            <v>1</v>
          </cell>
          <cell r="O209">
            <v>0</v>
          </cell>
          <cell r="P209">
            <v>0</v>
          </cell>
          <cell r="Q209">
            <v>0</v>
          </cell>
          <cell r="S209">
            <v>22</v>
          </cell>
          <cell r="T209">
            <v>25</v>
          </cell>
          <cell r="U209">
            <v>0.13636363636363646</v>
          </cell>
        </row>
        <row r="210">
          <cell r="A210" t="str">
            <v xml:space="preserve">    Kenya</v>
          </cell>
          <cell r="B210">
            <v>37</v>
          </cell>
          <cell r="C210">
            <v>57</v>
          </cell>
          <cell r="D210">
            <v>47</v>
          </cell>
          <cell r="F210">
            <v>25</v>
          </cell>
          <cell r="G210">
            <v>1</v>
          </cell>
          <cell r="H210">
            <v>3</v>
          </cell>
          <cell r="I210">
            <v>0</v>
          </cell>
          <cell r="J210">
            <v>2</v>
          </cell>
          <cell r="K210">
            <v>2</v>
          </cell>
          <cell r="L210">
            <v>2</v>
          </cell>
          <cell r="M210">
            <v>5</v>
          </cell>
          <cell r="N210">
            <v>1</v>
          </cell>
          <cell r="O210">
            <v>1</v>
          </cell>
          <cell r="P210">
            <v>4</v>
          </cell>
          <cell r="Q210">
            <v>2</v>
          </cell>
          <cell r="S210">
            <v>47</v>
          </cell>
          <cell r="T210">
            <v>48</v>
          </cell>
          <cell r="U210">
            <v>2.1276595744680771E-2</v>
          </cell>
        </row>
        <row r="211">
          <cell r="A211" t="str">
            <v xml:space="preserve">    Lesotho</v>
          </cell>
          <cell r="B211">
            <v>0</v>
          </cell>
          <cell r="C211">
            <v>3</v>
          </cell>
          <cell r="D211">
            <v>6</v>
          </cell>
          <cell r="F211">
            <v>19</v>
          </cell>
          <cell r="G211">
            <v>3</v>
          </cell>
          <cell r="H211">
            <v>2</v>
          </cell>
          <cell r="I211">
            <v>0</v>
          </cell>
          <cell r="J211">
            <v>1</v>
          </cell>
          <cell r="K211">
            <v>0</v>
          </cell>
          <cell r="L211">
            <v>0</v>
          </cell>
          <cell r="M211">
            <v>0</v>
          </cell>
          <cell r="N211">
            <v>0</v>
          </cell>
          <cell r="O211">
            <v>0</v>
          </cell>
          <cell r="P211">
            <v>4</v>
          </cell>
          <cell r="Q211">
            <v>0</v>
          </cell>
          <cell r="S211">
            <v>6</v>
          </cell>
          <cell r="T211">
            <v>29</v>
          </cell>
          <cell r="U211">
            <v>3.833333333333333</v>
          </cell>
        </row>
        <row r="212">
          <cell r="A212" t="str">
            <v xml:space="preserve">    Liberia</v>
          </cell>
          <cell r="B212">
            <v>0</v>
          </cell>
          <cell r="C212">
            <v>5</v>
          </cell>
          <cell r="D212">
            <v>1</v>
          </cell>
          <cell r="F212">
            <v>0</v>
          </cell>
          <cell r="G212">
            <v>0</v>
          </cell>
          <cell r="H212">
            <v>1</v>
          </cell>
          <cell r="I212">
            <v>0</v>
          </cell>
          <cell r="J212">
            <v>0</v>
          </cell>
          <cell r="K212">
            <v>0</v>
          </cell>
          <cell r="L212">
            <v>0</v>
          </cell>
          <cell r="M212">
            <v>0</v>
          </cell>
          <cell r="N212">
            <v>0</v>
          </cell>
          <cell r="O212">
            <v>0</v>
          </cell>
          <cell r="P212">
            <v>0</v>
          </cell>
          <cell r="Q212">
            <v>0</v>
          </cell>
          <cell r="S212">
            <v>1</v>
          </cell>
          <cell r="T212">
            <v>1</v>
          </cell>
          <cell r="U212">
            <v>0</v>
          </cell>
        </row>
        <row r="213">
          <cell r="A213" t="str">
            <v xml:space="preserve">    Madagascar</v>
          </cell>
          <cell r="B213">
            <v>1</v>
          </cell>
          <cell r="C213">
            <v>1</v>
          </cell>
          <cell r="D213">
            <v>6</v>
          </cell>
          <cell r="F213">
            <v>0</v>
          </cell>
          <cell r="G213">
            <v>2</v>
          </cell>
          <cell r="H213">
            <v>0</v>
          </cell>
          <cell r="I213">
            <v>1</v>
          </cell>
          <cell r="J213">
            <v>0</v>
          </cell>
          <cell r="K213">
            <v>0</v>
          </cell>
          <cell r="L213">
            <v>2</v>
          </cell>
          <cell r="M213">
            <v>4</v>
          </cell>
          <cell r="N213">
            <v>0</v>
          </cell>
          <cell r="O213">
            <v>0</v>
          </cell>
          <cell r="P213">
            <v>0</v>
          </cell>
          <cell r="Q213">
            <v>0</v>
          </cell>
          <cell r="S213">
            <v>6</v>
          </cell>
          <cell r="T213">
            <v>9</v>
          </cell>
          <cell r="U213">
            <v>0.5</v>
          </cell>
        </row>
        <row r="214">
          <cell r="A214" t="str">
            <v xml:space="preserve">    Malawi</v>
          </cell>
          <cell r="B214">
            <v>4</v>
          </cell>
          <cell r="C214">
            <v>22</v>
          </cell>
          <cell r="D214">
            <v>17</v>
          </cell>
          <cell r="F214">
            <v>12</v>
          </cell>
          <cell r="G214">
            <v>0</v>
          </cell>
          <cell r="H214">
            <v>0</v>
          </cell>
          <cell r="I214">
            <v>0</v>
          </cell>
          <cell r="J214">
            <v>1</v>
          </cell>
          <cell r="K214">
            <v>0</v>
          </cell>
          <cell r="L214">
            <v>4</v>
          </cell>
          <cell r="M214">
            <v>1</v>
          </cell>
          <cell r="N214">
            <v>0</v>
          </cell>
          <cell r="O214">
            <v>1</v>
          </cell>
          <cell r="P214">
            <v>0</v>
          </cell>
          <cell r="Q214">
            <v>0</v>
          </cell>
          <cell r="S214">
            <v>17</v>
          </cell>
          <cell r="T214">
            <v>19</v>
          </cell>
          <cell r="U214">
            <v>0.11764705882352944</v>
          </cell>
        </row>
        <row r="215">
          <cell r="A215" t="str">
            <v xml:space="preserve">    Mali</v>
          </cell>
          <cell r="B215">
            <v>61</v>
          </cell>
          <cell r="C215">
            <v>50</v>
          </cell>
          <cell r="D215">
            <v>52</v>
          </cell>
          <cell r="F215">
            <v>9</v>
          </cell>
          <cell r="G215">
            <v>1</v>
          </cell>
          <cell r="H215">
            <v>6</v>
          </cell>
          <cell r="I215">
            <v>0</v>
          </cell>
          <cell r="J215">
            <v>4</v>
          </cell>
          <cell r="K215">
            <v>4</v>
          </cell>
          <cell r="L215">
            <v>1</v>
          </cell>
          <cell r="M215">
            <v>1</v>
          </cell>
          <cell r="N215">
            <v>0</v>
          </cell>
          <cell r="O215">
            <v>1</v>
          </cell>
          <cell r="P215">
            <v>0</v>
          </cell>
          <cell r="Q215">
            <v>0</v>
          </cell>
          <cell r="S215">
            <v>52</v>
          </cell>
          <cell r="T215">
            <v>27</v>
          </cell>
          <cell r="U215">
            <v>-0.48076923076923073</v>
          </cell>
        </row>
        <row r="216">
          <cell r="A216" t="str">
            <v xml:space="preserve">    Mauritania</v>
          </cell>
          <cell r="B216">
            <v>0</v>
          </cell>
          <cell r="C216">
            <v>3</v>
          </cell>
          <cell r="D216">
            <v>19</v>
          </cell>
          <cell r="F216">
            <v>0</v>
          </cell>
          <cell r="G216">
            <v>1</v>
          </cell>
          <cell r="H216">
            <v>0</v>
          </cell>
          <cell r="I216">
            <v>0</v>
          </cell>
          <cell r="J216">
            <v>0</v>
          </cell>
          <cell r="K216">
            <v>1</v>
          </cell>
          <cell r="L216">
            <v>0</v>
          </cell>
          <cell r="M216">
            <v>0</v>
          </cell>
          <cell r="N216">
            <v>0</v>
          </cell>
          <cell r="O216">
            <v>0</v>
          </cell>
          <cell r="P216">
            <v>0</v>
          </cell>
          <cell r="Q216">
            <v>0</v>
          </cell>
          <cell r="S216">
            <v>19</v>
          </cell>
          <cell r="T216">
            <v>2</v>
          </cell>
          <cell r="U216">
            <v>-0.89473684210526316</v>
          </cell>
        </row>
        <row r="217">
          <cell r="A217" t="str">
            <v xml:space="preserve">    Mauritius</v>
          </cell>
          <cell r="B217">
            <v>2</v>
          </cell>
          <cell r="C217">
            <v>1</v>
          </cell>
          <cell r="D217">
            <v>0</v>
          </cell>
          <cell r="F217">
            <v>0</v>
          </cell>
          <cell r="G217">
            <v>0</v>
          </cell>
          <cell r="H217">
            <v>0</v>
          </cell>
          <cell r="I217">
            <v>0</v>
          </cell>
          <cell r="J217">
            <v>0</v>
          </cell>
          <cell r="K217">
            <v>0</v>
          </cell>
          <cell r="L217">
            <v>0</v>
          </cell>
          <cell r="M217">
            <v>0</v>
          </cell>
          <cell r="N217">
            <v>0</v>
          </cell>
          <cell r="O217">
            <v>1</v>
          </cell>
          <cell r="P217">
            <v>0</v>
          </cell>
          <cell r="Q217">
            <v>0</v>
          </cell>
          <cell r="S217">
            <v>0</v>
          </cell>
          <cell r="T217">
            <v>1</v>
          </cell>
          <cell r="U217">
            <v>0.02</v>
          </cell>
        </row>
        <row r="218">
          <cell r="A218" t="str">
            <v xml:space="preserve">    Morocco</v>
          </cell>
          <cell r="B218">
            <v>42</v>
          </cell>
          <cell r="C218">
            <v>37</v>
          </cell>
          <cell r="D218">
            <v>38</v>
          </cell>
          <cell r="F218">
            <v>7</v>
          </cell>
          <cell r="G218">
            <v>3</v>
          </cell>
          <cell r="H218">
            <v>4</v>
          </cell>
          <cell r="I218">
            <v>2</v>
          </cell>
          <cell r="J218">
            <v>1</v>
          </cell>
          <cell r="K218">
            <v>1</v>
          </cell>
          <cell r="L218">
            <v>1</v>
          </cell>
          <cell r="M218">
            <v>6</v>
          </cell>
          <cell r="N218">
            <v>2</v>
          </cell>
          <cell r="O218">
            <v>2</v>
          </cell>
          <cell r="P218">
            <v>1</v>
          </cell>
          <cell r="Q218">
            <v>7</v>
          </cell>
          <cell r="S218">
            <v>38</v>
          </cell>
          <cell r="T218">
            <v>37</v>
          </cell>
          <cell r="U218">
            <v>-2.6315789473684181E-2</v>
          </cell>
        </row>
        <row r="219">
          <cell r="A219" t="str">
            <v xml:space="preserve">    Mozambique</v>
          </cell>
          <cell r="B219">
            <v>9</v>
          </cell>
          <cell r="C219">
            <v>3</v>
          </cell>
          <cell r="D219">
            <v>7</v>
          </cell>
          <cell r="F219">
            <v>3</v>
          </cell>
          <cell r="G219">
            <v>0</v>
          </cell>
          <cell r="H219">
            <v>1</v>
          </cell>
          <cell r="I219">
            <v>0</v>
          </cell>
          <cell r="J219">
            <v>0</v>
          </cell>
          <cell r="K219">
            <v>1</v>
          </cell>
          <cell r="L219">
            <v>0</v>
          </cell>
          <cell r="M219">
            <v>1</v>
          </cell>
          <cell r="N219">
            <v>0</v>
          </cell>
          <cell r="O219">
            <v>1</v>
          </cell>
          <cell r="P219">
            <v>0</v>
          </cell>
          <cell r="Q219">
            <v>0</v>
          </cell>
          <cell r="S219">
            <v>7</v>
          </cell>
          <cell r="T219">
            <v>7</v>
          </cell>
          <cell r="U219">
            <v>0</v>
          </cell>
        </row>
        <row r="220">
          <cell r="A220" t="str">
            <v xml:space="preserve">    Namibia</v>
          </cell>
          <cell r="B220">
            <v>14</v>
          </cell>
          <cell r="C220">
            <v>5</v>
          </cell>
          <cell r="D220">
            <v>4</v>
          </cell>
          <cell r="F220">
            <v>0</v>
          </cell>
          <cell r="G220">
            <v>0</v>
          </cell>
          <cell r="H220">
            <v>0</v>
          </cell>
          <cell r="I220">
            <v>14</v>
          </cell>
          <cell r="J220">
            <v>0</v>
          </cell>
          <cell r="K220">
            <v>0</v>
          </cell>
          <cell r="L220">
            <v>0</v>
          </cell>
          <cell r="M220">
            <v>0</v>
          </cell>
          <cell r="N220">
            <v>0</v>
          </cell>
          <cell r="O220">
            <v>0</v>
          </cell>
          <cell r="P220">
            <v>0</v>
          </cell>
          <cell r="Q220">
            <v>0</v>
          </cell>
          <cell r="S220">
            <v>4</v>
          </cell>
          <cell r="T220">
            <v>14</v>
          </cell>
          <cell r="U220">
            <v>2.5</v>
          </cell>
        </row>
        <row r="221">
          <cell r="A221" t="str">
            <v xml:space="preserve">    Nigeria</v>
          </cell>
          <cell r="B221">
            <v>1496</v>
          </cell>
          <cell r="C221">
            <v>1110</v>
          </cell>
          <cell r="D221">
            <v>833</v>
          </cell>
          <cell r="F221">
            <v>146</v>
          </cell>
          <cell r="G221">
            <v>72</v>
          </cell>
          <cell r="H221">
            <v>57</v>
          </cell>
          <cell r="I221">
            <v>88</v>
          </cell>
          <cell r="J221">
            <v>94</v>
          </cell>
          <cell r="K221">
            <v>110</v>
          </cell>
          <cell r="L221">
            <v>118</v>
          </cell>
          <cell r="M221">
            <v>98</v>
          </cell>
          <cell r="N221">
            <v>87</v>
          </cell>
          <cell r="O221">
            <v>56</v>
          </cell>
          <cell r="P221">
            <v>74</v>
          </cell>
          <cell r="Q221">
            <v>39</v>
          </cell>
          <cell r="S221">
            <v>833</v>
          </cell>
          <cell r="T221">
            <v>1039</v>
          </cell>
          <cell r="U221">
            <v>0.24729891956782724</v>
          </cell>
        </row>
        <row r="222">
          <cell r="A222" t="str">
            <v xml:space="preserve">    Rwanda</v>
          </cell>
          <cell r="B222">
            <v>2</v>
          </cell>
          <cell r="C222">
            <v>2</v>
          </cell>
          <cell r="D222">
            <v>0</v>
          </cell>
          <cell r="F222">
            <v>0</v>
          </cell>
          <cell r="G222">
            <v>0</v>
          </cell>
          <cell r="H222">
            <v>0</v>
          </cell>
          <cell r="I222">
            <v>0</v>
          </cell>
          <cell r="J222">
            <v>0</v>
          </cell>
          <cell r="K222">
            <v>0</v>
          </cell>
          <cell r="L222">
            <v>0</v>
          </cell>
          <cell r="M222">
            <v>0</v>
          </cell>
          <cell r="N222">
            <v>0</v>
          </cell>
          <cell r="O222">
            <v>0</v>
          </cell>
          <cell r="P222">
            <v>0</v>
          </cell>
          <cell r="Q222">
            <v>0</v>
          </cell>
          <cell r="S222">
            <v>0</v>
          </cell>
          <cell r="T222">
            <v>0</v>
          </cell>
          <cell r="U222">
            <v>0.02</v>
          </cell>
        </row>
        <row r="223">
          <cell r="A223" t="str">
            <v xml:space="preserve">    Sao Tome &amp; Principe</v>
          </cell>
          <cell r="B223">
            <v>14</v>
          </cell>
          <cell r="C223">
            <v>7</v>
          </cell>
          <cell r="D223">
            <v>1</v>
          </cell>
          <cell r="F223">
            <v>0</v>
          </cell>
          <cell r="G223">
            <v>0</v>
          </cell>
          <cell r="H223">
            <v>0</v>
          </cell>
          <cell r="I223">
            <v>0</v>
          </cell>
          <cell r="J223">
            <v>0</v>
          </cell>
          <cell r="K223">
            <v>0</v>
          </cell>
          <cell r="L223">
            <v>0</v>
          </cell>
          <cell r="M223">
            <v>0</v>
          </cell>
          <cell r="N223">
            <v>0</v>
          </cell>
          <cell r="O223">
            <v>0</v>
          </cell>
          <cell r="P223">
            <v>0</v>
          </cell>
          <cell r="Q223">
            <v>0</v>
          </cell>
          <cell r="S223">
            <v>1</v>
          </cell>
          <cell r="T223">
            <v>0</v>
          </cell>
          <cell r="U223">
            <v>-1</v>
          </cell>
        </row>
        <row r="224">
          <cell r="A224" t="str">
            <v xml:space="preserve">    Senegal</v>
          </cell>
          <cell r="B224">
            <v>0</v>
          </cell>
          <cell r="C224">
            <v>5</v>
          </cell>
          <cell r="D224">
            <v>0</v>
          </cell>
          <cell r="F224">
            <v>1</v>
          </cell>
          <cell r="G224">
            <v>0</v>
          </cell>
          <cell r="H224">
            <v>0</v>
          </cell>
          <cell r="I224">
            <v>0</v>
          </cell>
          <cell r="J224">
            <v>1</v>
          </cell>
          <cell r="K224">
            <v>1</v>
          </cell>
          <cell r="L224">
            <v>0</v>
          </cell>
          <cell r="M224">
            <v>0</v>
          </cell>
          <cell r="N224">
            <v>0</v>
          </cell>
          <cell r="O224">
            <v>0</v>
          </cell>
          <cell r="P224">
            <v>0</v>
          </cell>
          <cell r="Q224">
            <v>0</v>
          </cell>
          <cell r="S224">
            <v>0</v>
          </cell>
          <cell r="T224">
            <v>3</v>
          </cell>
          <cell r="U224">
            <v>0.02</v>
          </cell>
        </row>
        <row r="225">
          <cell r="A225" t="str">
            <v xml:space="preserve">    Seychelles</v>
          </cell>
          <cell r="B225">
            <v>547</v>
          </cell>
          <cell r="C225">
            <v>191</v>
          </cell>
          <cell r="D225">
            <v>125</v>
          </cell>
          <cell r="F225">
            <v>27</v>
          </cell>
          <cell r="G225">
            <v>20</v>
          </cell>
          <cell r="H225">
            <v>33</v>
          </cell>
          <cell r="I225">
            <v>21</v>
          </cell>
          <cell r="J225">
            <v>21</v>
          </cell>
          <cell r="K225">
            <v>31</v>
          </cell>
          <cell r="L225">
            <v>5</v>
          </cell>
          <cell r="M225">
            <v>19</v>
          </cell>
          <cell r="N225">
            <v>7</v>
          </cell>
          <cell r="O225">
            <v>22</v>
          </cell>
          <cell r="P225">
            <v>19</v>
          </cell>
          <cell r="Q225">
            <v>17</v>
          </cell>
          <cell r="S225">
            <v>125</v>
          </cell>
          <cell r="T225">
            <v>242</v>
          </cell>
          <cell r="U225">
            <v>0.93599999999999994</v>
          </cell>
        </row>
        <row r="226">
          <cell r="A226" t="str">
            <v xml:space="preserve">    South Africa</v>
          </cell>
          <cell r="B226">
            <v>123</v>
          </cell>
          <cell r="C226">
            <v>182</v>
          </cell>
          <cell r="D226">
            <v>106</v>
          </cell>
          <cell r="F226">
            <v>36</v>
          </cell>
          <cell r="G226">
            <v>17</v>
          </cell>
          <cell r="H226">
            <v>0</v>
          </cell>
          <cell r="I226">
            <v>0</v>
          </cell>
          <cell r="J226">
            <v>2</v>
          </cell>
          <cell r="K226">
            <v>8</v>
          </cell>
          <cell r="L226">
            <v>5</v>
          </cell>
          <cell r="M226">
            <v>15</v>
          </cell>
          <cell r="N226">
            <v>19</v>
          </cell>
          <cell r="O226">
            <v>4</v>
          </cell>
          <cell r="P226">
            <v>4</v>
          </cell>
          <cell r="Q226">
            <v>2</v>
          </cell>
          <cell r="S226">
            <v>106</v>
          </cell>
          <cell r="T226">
            <v>112</v>
          </cell>
          <cell r="U226">
            <v>5.6603773584905648E-2</v>
          </cell>
        </row>
        <row r="227">
          <cell r="A227" t="str">
            <v xml:space="preserve">    Sudan</v>
          </cell>
          <cell r="B227">
            <v>317</v>
          </cell>
          <cell r="C227">
            <v>420</v>
          </cell>
          <cell r="D227">
            <v>236</v>
          </cell>
          <cell r="F227">
            <v>17</v>
          </cell>
          <cell r="G227">
            <v>22</v>
          </cell>
          <cell r="H227">
            <v>7</v>
          </cell>
          <cell r="I227">
            <v>3</v>
          </cell>
          <cell r="J227">
            <v>69</v>
          </cell>
          <cell r="K227">
            <v>20</v>
          </cell>
          <cell r="L227">
            <v>120</v>
          </cell>
          <cell r="M227">
            <v>22</v>
          </cell>
          <cell r="N227">
            <v>11</v>
          </cell>
          <cell r="O227">
            <v>24</v>
          </cell>
          <cell r="P227">
            <v>11</v>
          </cell>
          <cell r="Q227">
            <v>3</v>
          </cell>
          <cell r="S227">
            <v>236</v>
          </cell>
          <cell r="T227">
            <v>329</v>
          </cell>
          <cell r="U227">
            <v>0.39406779661016955</v>
          </cell>
        </row>
        <row r="228">
          <cell r="A228" t="str">
            <v xml:space="preserve">    Swaziland</v>
          </cell>
          <cell r="B228">
            <v>3</v>
          </cell>
          <cell r="C228">
            <v>1</v>
          </cell>
          <cell r="D228">
            <v>8</v>
          </cell>
          <cell r="F228">
            <v>2</v>
          </cell>
          <cell r="G228">
            <v>0</v>
          </cell>
          <cell r="H228">
            <v>0</v>
          </cell>
          <cell r="I228">
            <v>0</v>
          </cell>
          <cell r="J228">
            <v>0</v>
          </cell>
          <cell r="K228">
            <v>0</v>
          </cell>
          <cell r="L228">
            <v>0</v>
          </cell>
          <cell r="M228">
            <v>1</v>
          </cell>
          <cell r="N228">
            <v>0</v>
          </cell>
          <cell r="O228">
            <v>0</v>
          </cell>
          <cell r="P228">
            <v>0</v>
          </cell>
          <cell r="Q228">
            <v>1</v>
          </cell>
          <cell r="S228">
            <v>8</v>
          </cell>
          <cell r="T228">
            <v>4</v>
          </cell>
          <cell r="U228">
            <v>-0.5</v>
          </cell>
        </row>
        <row r="229">
          <cell r="A229" t="str">
            <v xml:space="preserve">    Tanzania</v>
          </cell>
          <cell r="B229">
            <v>30</v>
          </cell>
          <cell r="C229">
            <v>30</v>
          </cell>
          <cell r="D229">
            <v>37</v>
          </cell>
          <cell r="F229">
            <v>17</v>
          </cell>
          <cell r="G229">
            <v>1</v>
          </cell>
          <cell r="H229">
            <v>1</v>
          </cell>
          <cell r="I229">
            <v>2</v>
          </cell>
          <cell r="J229">
            <v>7</v>
          </cell>
          <cell r="K229">
            <v>2</v>
          </cell>
          <cell r="L229">
            <v>4</v>
          </cell>
          <cell r="M229">
            <v>5</v>
          </cell>
          <cell r="N229">
            <v>7</v>
          </cell>
          <cell r="O229">
            <v>4</v>
          </cell>
          <cell r="P229">
            <v>2</v>
          </cell>
          <cell r="Q229">
            <v>7</v>
          </cell>
          <cell r="S229">
            <v>37</v>
          </cell>
          <cell r="T229">
            <v>59</v>
          </cell>
          <cell r="U229">
            <v>0.59459459459459452</v>
          </cell>
        </row>
        <row r="230">
          <cell r="A230" t="str">
            <v xml:space="preserve">    Togo</v>
          </cell>
          <cell r="B230">
            <v>0</v>
          </cell>
          <cell r="C230">
            <v>1</v>
          </cell>
          <cell r="D230">
            <v>2</v>
          </cell>
          <cell r="F230">
            <v>0</v>
          </cell>
          <cell r="G230">
            <v>0</v>
          </cell>
          <cell r="H230">
            <v>1</v>
          </cell>
          <cell r="I230">
            <v>0</v>
          </cell>
          <cell r="J230">
            <v>0</v>
          </cell>
          <cell r="K230">
            <v>0</v>
          </cell>
          <cell r="L230">
            <v>0</v>
          </cell>
          <cell r="M230">
            <v>0</v>
          </cell>
          <cell r="N230">
            <v>0</v>
          </cell>
          <cell r="O230">
            <v>0</v>
          </cell>
          <cell r="P230">
            <v>0</v>
          </cell>
          <cell r="Q230">
            <v>0</v>
          </cell>
          <cell r="S230">
            <v>2</v>
          </cell>
          <cell r="T230">
            <v>1</v>
          </cell>
          <cell r="U230">
            <v>-0.5</v>
          </cell>
        </row>
        <row r="231">
          <cell r="A231" t="str">
            <v xml:space="preserve">    Transkei</v>
          </cell>
          <cell r="B231">
            <v>1</v>
          </cell>
          <cell r="C231">
            <v>0</v>
          </cell>
          <cell r="D231">
            <v>0</v>
          </cell>
          <cell r="F231">
            <v>0</v>
          </cell>
          <cell r="G231">
            <v>0</v>
          </cell>
          <cell r="H231">
            <v>0</v>
          </cell>
          <cell r="I231">
            <v>0</v>
          </cell>
          <cell r="J231">
            <v>0</v>
          </cell>
          <cell r="K231">
            <v>0</v>
          </cell>
          <cell r="L231">
            <v>0</v>
          </cell>
          <cell r="M231">
            <v>0</v>
          </cell>
          <cell r="N231">
            <v>0</v>
          </cell>
          <cell r="O231">
            <v>0</v>
          </cell>
          <cell r="P231">
            <v>0</v>
          </cell>
          <cell r="Q231">
            <v>0</v>
          </cell>
          <cell r="S231">
            <v>0</v>
          </cell>
          <cell r="T231">
            <v>0</v>
          </cell>
          <cell r="U231">
            <v>0</v>
          </cell>
        </row>
        <row r="232">
          <cell r="A232" t="str">
            <v xml:space="preserve">    Tunisia</v>
          </cell>
          <cell r="B232">
            <v>14</v>
          </cell>
          <cell r="C232">
            <v>21</v>
          </cell>
          <cell r="D232">
            <v>13</v>
          </cell>
          <cell r="F232">
            <v>3</v>
          </cell>
          <cell r="G232">
            <v>2</v>
          </cell>
          <cell r="H232">
            <v>1</v>
          </cell>
          <cell r="I232">
            <v>0</v>
          </cell>
          <cell r="J232">
            <v>0</v>
          </cell>
          <cell r="K232">
            <v>0</v>
          </cell>
          <cell r="L232">
            <v>1</v>
          </cell>
          <cell r="M232">
            <v>0</v>
          </cell>
          <cell r="N232">
            <v>0</v>
          </cell>
          <cell r="O232">
            <v>0</v>
          </cell>
          <cell r="P232">
            <v>0</v>
          </cell>
          <cell r="Q232">
            <v>1</v>
          </cell>
          <cell r="S232">
            <v>13</v>
          </cell>
          <cell r="T232">
            <v>8</v>
          </cell>
          <cell r="U232">
            <v>-0.38461538461538458</v>
          </cell>
        </row>
        <row r="233">
          <cell r="A233" t="str">
            <v xml:space="preserve">    Upper Volta</v>
          </cell>
          <cell r="B233">
            <v>0</v>
          </cell>
          <cell r="C233">
            <v>1</v>
          </cell>
          <cell r="D233">
            <v>0</v>
          </cell>
          <cell r="F233">
            <v>0</v>
          </cell>
          <cell r="G233">
            <v>0</v>
          </cell>
          <cell r="H233">
            <v>0</v>
          </cell>
          <cell r="I233">
            <v>0</v>
          </cell>
          <cell r="J233">
            <v>0</v>
          </cell>
          <cell r="K233">
            <v>0</v>
          </cell>
          <cell r="L233">
            <v>0</v>
          </cell>
          <cell r="M233">
            <v>0</v>
          </cell>
          <cell r="N233">
            <v>1</v>
          </cell>
          <cell r="O233">
            <v>0</v>
          </cell>
          <cell r="P233">
            <v>0</v>
          </cell>
          <cell r="Q233">
            <v>0</v>
          </cell>
          <cell r="S233">
            <v>0</v>
          </cell>
          <cell r="T233">
            <v>1</v>
          </cell>
          <cell r="U233">
            <v>0</v>
          </cell>
        </row>
        <row r="234">
          <cell r="A234" t="str">
            <v xml:space="preserve">    Uganda</v>
          </cell>
          <cell r="B234">
            <v>34</v>
          </cell>
          <cell r="C234">
            <v>27</v>
          </cell>
          <cell r="D234">
            <v>26</v>
          </cell>
          <cell r="F234">
            <v>7</v>
          </cell>
          <cell r="G234">
            <v>3</v>
          </cell>
          <cell r="H234">
            <v>3</v>
          </cell>
          <cell r="I234">
            <v>0</v>
          </cell>
          <cell r="J234">
            <v>2</v>
          </cell>
          <cell r="K234">
            <v>2</v>
          </cell>
          <cell r="L234">
            <v>3</v>
          </cell>
          <cell r="M234">
            <v>1</v>
          </cell>
          <cell r="N234">
            <v>2</v>
          </cell>
          <cell r="O234">
            <v>1</v>
          </cell>
          <cell r="P234">
            <v>0</v>
          </cell>
          <cell r="Q234">
            <v>0</v>
          </cell>
          <cell r="S234">
            <v>26</v>
          </cell>
          <cell r="T234">
            <v>24</v>
          </cell>
          <cell r="U234">
            <v>-7.6923076923076872E-2</v>
          </cell>
        </row>
        <row r="235">
          <cell r="A235" t="str">
            <v xml:space="preserve">    West Africa ( unsp. )</v>
          </cell>
          <cell r="B235">
            <v>357</v>
          </cell>
          <cell r="C235">
            <v>149</v>
          </cell>
          <cell r="D235">
            <v>366</v>
          </cell>
          <cell r="F235">
            <v>19</v>
          </cell>
          <cell r="G235">
            <v>8</v>
          </cell>
          <cell r="H235">
            <v>40</v>
          </cell>
          <cell r="I235">
            <v>0</v>
          </cell>
          <cell r="J235">
            <v>2</v>
          </cell>
          <cell r="K235">
            <v>4</v>
          </cell>
          <cell r="L235">
            <v>8</v>
          </cell>
          <cell r="M235">
            <v>5</v>
          </cell>
          <cell r="N235">
            <v>5</v>
          </cell>
          <cell r="O235">
            <v>1</v>
          </cell>
          <cell r="P235">
            <v>0</v>
          </cell>
          <cell r="Q235">
            <v>6</v>
          </cell>
          <cell r="S235">
            <v>366</v>
          </cell>
          <cell r="T235">
            <v>98</v>
          </cell>
          <cell r="U235">
            <v>-0.73224043715846987</v>
          </cell>
        </row>
        <row r="236">
          <cell r="A236" t="str">
            <v xml:space="preserve">    Zambia</v>
          </cell>
          <cell r="B236">
            <v>16</v>
          </cell>
          <cell r="C236">
            <v>24</v>
          </cell>
          <cell r="D236">
            <v>33</v>
          </cell>
          <cell r="F236">
            <v>3</v>
          </cell>
          <cell r="G236">
            <v>0</v>
          </cell>
          <cell r="H236">
            <v>4</v>
          </cell>
          <cell r="I236">
            <v>0</v>
          </cell>
          <cell r="J236">
            <v>4</v>
          </cell>
          <cell r="K236">
            <v>1</v>
          </cell>
          <cell r="L236">
            <v>0</v>
          </cell>
          <cell r="M236">
            <v>2</v>
          </cell>
          <cell r="N236">
            <v>2</v>
          </cell>
          <cell r="O236">
            <v>1</v>
          </cell>
          <cell r="P236">
            <v>2</v>
          </cell>
          <cell r="Q236">
            <v>1</v>
          </cell>
          <cell r="S236">
            <v>33</v>
          </cell>
          <cell r="T236">
            <v>20</v>
          </cell>
          <cell r="U236">
            <v>-0.39393939393939392</v>
          </cell>
        </row>
        <row r="237">
          <cell r="A237" t="str">
            <v xml:space="preserve">    Zimbabwe</v>
          </cell>
          <cell r="B237">
            <v>4</v>
          </cell>
          <cell r="C237">
            <v>5</v>
          </cell>
          <cell r="D237">
            <v>14</v>
          </cell>
          <cell r="F237">
            <v>1</v>
          </cell>
          <cell r="G237">
            <v>0</v>
          </cell>
          <cell r="H237">
            <v>0</v>
          </cell>
          <cell r="I237">
            <v>1</v>
          </cell>
          <cell r="J237">
            <v>1</v>
          </cell>
          <cell r="K237">
            <v>1</v>
          </cell>
          <cell r="L237">
            <v>0</v>
          </cell>
          <cell r="M237">
            <v>0</v>
          </cell>
          <cell r="N237">
            <v>0</v>
          </cell>
          <cell r="O237">
            <v>0</v>
          </cell>
          <cell r="P237">
            <v>0</v>
          </cell>
          <cell r="Q237">
            <v>0</v>
          </cell>
          <cell r="S237">
            <v>14</v>
          </cell>
          <cell r="T237">
            <v>4</v>
          </cell>
          <cell r="U237">
            <v>-0.7142857142857143</v>
          </cell>
        </row>
        <row r="238">
          <cell r="A238" t="str">
            <v xml:space="preserve">    Africa (unsp.)</v>
          </cell>
          <cell r="B238">
            <v>48</v>
          </cell>
          <cell r="C238">
            <v>19</v>
          </cell>
          <cell r="D238">
            <v>107</v>
          </cell>
          <cell r="F238">
            <v>29</v>
          </cell>
          <cell r="G238">
            <v>19</v>
          </cell>
          <cell r="H238">
            <v>9</v>
          </cell>
          <cell r="I238">
            <v>7</v>
          </cell>
          <cell r="J238">
            <v>15</v>
          </cell>
          <cell r="K238">
            <v>6</v>
          </cell>
          <cell r="L238">
            <v>3</v>
          </cell>
          <cell r="M238">
            <v>4</v>
          </cell>
          <cell r="N238">
            <v>16</v>
          </cell>
          <cell r="O238">
            <v>0</v>
          </cell>
          <cell r="P238">
            <v>3</v>
          </cell>
          <cell r="Q238">
            <v>1</v>
          </cell>
          <cell r="S238">
            <v>107</v>
          </cell>
          <cell r="T238">
            <v>112</v>
          </cell>
          <cell r="U238">
            <v>4.6728971962616717E-2</v>
          </cell>
        </row>
        <row r="244">
          <cell r="A244" t="str">
            <v>PHILIPPINE OVERSEAS EMPLOYMENT ADMINISTRATION</v>
          </cell>
        </row>
        <row r="245">
          <cell r="A245" t="str">
            <v>Deployed Landbased Overseas Filipino Workers by Destination</v>
          </cell>
        </row>
        <row r="249">
          <cell r="B249" t="str">
            <v xml:space="preserve">      1998</v>
          </cell>
          <cell r="C249" t="str">
            <v xml:space="preserve">      1999</v>
          </cell>
          <cell r="D249" t="str">
            <v xml:space="preserve">      2000</v>
          </cell>
          <cell r="F249">
            <v>36892</v>
          </cell>
          <cell r="G249">
            <v>36923</v>
          </cell>
          <cell r="H249">
            <v>36951</v>
          </cell>
          <cell r="I249">
            <v>36982</v>
          </cell>
          <cell r="J249">
            <v>37012</v>
          </cell>
          <cell r="K249">
            <v>37043</v>
          </cell>
          <cell r="L249">
            <v>37073</v>
          </cell>
          <cell r="M249">
            <v>37104</v>
          </cell>
          <cell r="N249">
            <v>37135</v>
          </cell>
          <cell r="O249">
            <v>37165</v>
          </cell>
          <cell r="P249">
            <v>37196</v>
          </cell>
          <cell r="Q249">
            <v>37226</v>
          </cell>
          <cell r="S249" t="str">
            <v xml:space="preserve">     2000</v>
          </cell>
          <cell r="T249" t="str">
            <v xml:space="preserve">        2001</v>
          </cell>
          <cell r="U249" t="str">
            <v>% Change</v>
          </cell>
        </row>
        <row r="251">
          <cell r="A251" t="str">
            <v>TRUST TERRITORIES</v>
          </cell>
          <cell r="B251">
            <v>7677</v>
          </cell>
          <cell r="C251">
            <v>6622</v>
          </cell>
          <cell r="D251">
            <v>7421</v>
          </cell>
          <cell r="F251">
            <v>876</v>
          </cell>
          <cell r="G251">
            <v>607</v>
          </cell>
          <cell r="H251">
            <v>529</v>
          </cell>
          <cell r="I251">
            <v>553</v>
          </cell>
          <cell r="J251">
            <v>777</v>
          </cell>
          <cell r="K251">
            <v>673</v>
          </cell>
          <cell r="L251">
            <v>559</v>
          </cell>
          <cell r="M251">
            <v>579</v>
          </cell>
          <cell r="N251">
            <v>422</v>
          </cell>
          <cell r="O251">
            <v>435</v>
          </cell>
          <cell r="P251">
            <v>474</v>
          </cell>
          <cell r="Q251">
            <v>339</v>
          </cell>
          <cell r="S251">
            <v>7421</v>
          </cell>
          <cell r="T251">
            <v>6823</v>
          </cell>
          <cell r="U251">
            <v>-8.0582131788168754E-2</v>
          </cell>
        </row>
        <row r="252">
          <cell r="A252" t="str">
            <v xml:space="preserve">    Commonwealth of Northern</v>
          </cell>
        </row>
        <row r="253">
          <cell r="A253" t="str">
            <v xml:space="preserve">    Mariana Islands</v>
          </cell>
          <cell r="B253">
            <v>5982</v>
          </cell>
          <cell r="C253">
            <v>4837</v>
          </cell>
          <cell r="D253">
            <v>5215</v>
          </cell>
          <cell r="F253">
            <v>609</v>
          </cell>
          <cell r="G253">
            <v>393</v>
          </cell>
          <cell r="H253">
            <v>363</v>
          </cell>
          <cell r="I253">
            <v>360</v>
          </cell>
          <cell r="J253">
            <v>565</v>
          </cell>
          <cell r="K253">
            <v>495</v>
          </cell>
          <cell r="L253">
            <v>412</v>
          </cell>
          <cell r="M253">
            <v>376</v>
          </cell>
          <cell r="N253">
            <v>253</v>
          </cell>
          <cell r="O253">
            <v>319</v>
          </cell>
          <cell r="P253">
            <v>330</v>
          </cell>
          <cell r="Q253">
            <v>206</v>
          </cell>
          <cell r="S253">
            <v>5215</v>
          </cell>
          <cell r="T253">
            <v>4681</v>
          </cell>
          <cell r="U253">
            <v>-0.10239693192713328</v>
          </cell>
        </row>
        <row r="255">
          <cell r="A255" t="str">
            <v xml:space="preserve">    - Rota</v>
          </cell>
          <cell r="B255">
            <v>162</v>
          </cell>
          <cell r="C255">
            <v>106</v>
          </cell>
          <cell r="D255">
            <v>146</v>
          </cell>
          <cell r="F255">
            <v>37</v>
          </cell>
          <cell r="G255">
            <v>6</v>
          </cell>
          <cell r="H255">
            <v>8</v>
          </cell>
          <cell r="I255">
            <v>7</v>
          </cell>
          <cell r="J255">
            <v>18</v>
          </cell>
          <cell r="K255">
            <v>15</v>
          </cell>
          <cell r="L255">
            <v>15</v>
          </cell>
          <cell r="M255">
            <v>5</v>
          </cell>
          <cell r="N255">
            <v>3</v>
          </cell>
          <cell r="O255">
            <v>2</v>
          </cell>
          <cell r="P255">
            <v>5</v>
          </cell>
          <cell r="Q255">
            <v>6</v>
          </cell>
          <cell r="S255">
            <v>146</v>
          </cell>
          <cell r="T255">
            <v>127</v>
          </cell>
          <cell r="U255">
            <v>-0.13013698630136983</v>
          </cell>
        </row>
        <row r="256">
          <cell r="A256" t="str">
            <v xml:space="preserve">    - Saipan</v>
          </cell>
          <cell r="B256">
            <v>5139</v>
          </cell>
          <cell r="C256">
            <v>2270</v>
          </cell>
          <cell r="D256">
            <v>3760</v>
          </cell>
          <cell r="F256">
            <v>299</v>
          </cell>
          <cell r="G256">
            <v>233</v>
          </cell>
          <cell r="H256">
            <v>105</v>
          </cell>
          <cell r="I256">
            <v>64</v>
          </cell>
          <cell r="J256">
            <v>313</v>
          </cell>
          <cell r="K256">
            <v>339</v>
          </cell>
          <cell r="L256">
            <v>204</v>
          </cell>
          <cell r="M256">
            <v>159</v>
          </cell>
          <cell r="N256">
            <v>154</v>
          </cell>
          <cell r="O256">
            <v>144</v>
          </cell>
          <cell r="P256">
            <v>195</v>
          </cell>
          <cell r="Q256">
            <v>79</v>
          </cell>
          <cell r="S256">
            <v>3760</v>
          </cell>
          <cell r="T256">
            <v>2288</v>
          </cell>
          <cell r="U256">
            <v>-0.39148936170212767</v>
          </cell>
        </row>
        <row r="257">
          <cell r="A257" t="str">
            <v xml:space="preserve">    - Tinian</v>
          </cell>
          <cell r="B257">
            <v>94</v>
          </cell>
          <cell r="C257">
            <v>89</v>
          </cell>
          <cell r="D257">
            <v>95</v>
          </cell>
          <cell r="F257">
            <v>15</v>
          </cell>
          <cell r="G257">
            <v>3</v>
          </cell>
          <cell r="H257">
            <v>4</v>
          </cell>
          <cell r="I257">
            <v>81</v>
          </cell>
          <cell r="J257">
            <v>6</v>
          </cell>
          <cell r="K257">
            <v>8</v>
          </cell>
          <cell r="L257">
            <v>13</v>
          </cell>
          <cell r="M257">
            <v>5</v>
          </cell>
          <cell r="N257">
            <v>4</v>
          </cell>
          <cell r="O257">
            <v>11</v>
          </cell>
          <cell r="P257">
            <v>4</v>
          </cell>
          <cell r="Q257">
            <v>6</v>
          </cell>
          <cell r="S257">
            <v>95</v>
          </cell>
          <cell r="T257">
            <v>160</v>
          </cell>
          <cell r="U257">
            <v>0.68421052631578938</v>
          </cell>
        </row>
        <row r="258">
          <cell r="A258" t="str">
            <v xml:space="preserve">    - Marianas</v>
          </cell>
          <cell r="B258">
            <v>587</v>
          </cell>
          <cell r="C258">
            <v>2372</v>
          </cell>
          <cell r="D258">
            <v>1214</v>
          </cell>
          <cell r="F258">
            <v>258</v>
          </cell>
          <cell r="G258">
            <v>151</v>
          </cell>
          <cell r="H258">
            <v>246</v>
          </cell>
          <cell r="I258">
            <v>208</v>
          </cell>
          <cell r="J258">
            <v>228</v>
          </cell>
          <cell r="K258">
            <v>133</v>
          </cell>
          <cell r="L258">
            <v>180</v>
          </cell>
          <cell r="M258">
            <v>207</v>
          </cell>
          <cell r="N258">
            <v>92</v>
          </cell>
          <cell r="O258">
            <v>162</v>
          </cell>
          <cell r="P258">
            <v>126</v>
          </cell>
          <cell r="Q258">
            <v>115</v>
          </cell>
          <cell r="S258">
            <v>1214</v>
          </cell>
          <cell r="T258">
            <v>2106</v>
          </cell>
          <cell r="U258">
            <v>0.73476112026359153</v>
          </cell>
        </row>
        <row r="260">
          <cell r="A260" t="str">
            <v xml:space="preserve">    Federated States</v>
          </cell>
        </row>
        <row r="261">
          <cell r="A261" t="str">
            <v xml:space="preserve">    of Micronesia</v>
          </cell>
          <cell r="B261">
            <v>429</v>
          </cell>
          <cell r="C261">
            <v>554</v>
          </cell>
          <cell r="D261">
            <v>494</v>
          </cell>
          <cell r="F261">
            <v>55</v>
          </cell>
          <cell r="G261">
            <v>32</v>
          </cell>
          <cell r="H261">
            <v>27</v>
          </cell>
          <cell r="I261">
            <v>81</v>
          </cell>
          <cell r="J261">
            <v>28</v>
          </cell>
          <cell r="K261">
            <v>33</v>
          </cell>
          <cell r="L261">
            <v>32</v>
          </cell>
          <cell r="M261">
            <v>36</v>
          </cell>
          <cell r="N261">
            <v>45</v>
          </cell>
          <cell r="O261">
            <v>22</v>
          </cell>
          <cell r="P261">
            <v>24</v>
          </cell>
          <cell r="Q261">
            <v>16</v>
          </cell>
          <cell r="S261">
            <v>494</v>
          </cell>
          <cell r="T261">
            <v>431</v>
          </cell>
          <cell r="U261">
            <v>-0.12753036437246967</v>
          </cell>
        </row>
        <row r="262">
          <cell r="A262" t="str">
            <v xml:space="preserve"> </v>
          </cell>
        </row>
        <row r="263">
          <cell r="A263" t="str">
            <v xml:space="preserve">    - Chuuk ( Truk )</v>
          </cell>
          <cell r="B263">
            <v>9</v>
          </cell>
          <cell r="C263">
            <v>34</v>
          </cell>
          <cell r="D263">
            <v>2</v>
          </cell>
          <cell r="F263">
            <v>0</v>
          </cell>
          <cell r="G263">
            <v>0</v>
          </cell>
          <cell r="H263">
            <v>0</v>
          </cell>
          <cell r="I263">
            <v>0</v>
          </cell>
          <cell r="J263">
            <v>0</v>
          </cell>
          <cell r="K263">
            <v>0</v>
          </cell>
          <cell r="L263">
            <v>1</v>
          </cell>
          <cell r="M263">
            <v>0</v>
          </cell>
          <cell r="N263">
            <v>1</v>
          </cell>
          <cell r="O263">
            <v>3</v>
          </cell>
          <cell r="P263">
            <v>1</v>
          </cell>
          <cell r="Q263">
            <v>0</v>
          </cell>
          <cell r="S263">
            <v>2</v>
          </cell>
          <cell r="T263">
            <v>6</v>
          </cell>
          <cell r="U263">
            <v>2</v>
          </cell>
        </row>
        <row r="264">
          <cell r="A264" t="str">
            <v xml:space="preserve">    - Pohnpei ( Ponape )</v>
          </cell>
          <cell r="B264">
            <v>60</v>
          </cell>
          <cell r="C264">
            <v>61</v>
          </cell>
          <cell r="D264">
            <v>69</v>
          </cell>
          <cell r="F264">
            <v>6</v>
          </cell>
          <cell r="G264">
            <v>6</v>
          </cell>
          <cell r="H264">
            <v>3</v>
          </cell>
          <cell r="I264">
            <v>69</v>
          </cell>
          <cell r="J264">
            <v>6</v>
          </cell>
          <cell r="K264">
            <v>3</v>
          </cell>
          <cell r="L264">
            <v>6</v>
          </cell>
          <cell r="M264">
            <v>9</v>
          </cell>
          <cell r="N264">
            <v>22</v>
          </cell>
          <cell r="O264">
            <v>1</v>
          </cell>
          <cell r="P264">
            <v>2</v>
          </cell>
          <cell r="Q264">
            <v>5</v>
          </cell>
          <cell r="S264">
            <v>69</v>
          </cell>
          <cell r="T264">
            <v>138</v>
          </cell>
          <cell r="U264">
            <v>1</v>
          </cell>
        </row>
        <row r="265">
          <cell r="A265" t="str">
            <v xml:space="preserve">    - Yap</v>
          </cell>
          <cell r="B265">
            <v>9</v>
          </cell>
          <cell r="C265">
            <v>22</v>
          </cell>
          <cell r="D265">
            <v>11</v>
          </cell>
          <cell r="F265">
            <v>0</v>
          </cell>
          <cell r="G265">
            <v>0</v>
          </cell>
          <cell r="H265">
            <v>1</v>
          </cell>
          <cell r="I265">
            <v>2</v>
          </cell>
          <cell r="J265">
            <v>0</v>
          </cell>
          <cell r="K265">
            <v>0</v>
          </cell>
          <cell r="L265">
            <v>1</v>
          </cell>
          <cell r="M265">
            <v>0</v>
          </cell>
          <cell r="N265">
            <v>0</v>
          </cell>
          <cell r="O265">
            <v>0</v>
          </cell>
          <cell r="P265">
            <v>0</v>
          </cell>
          <cell r="Q265">
            <v>0</v>
          </cell>
          <cell r="S265">
            <v>11</v>
          </cell>
          <cell r="T265">
            <v>4</v>
          </cell>
          <cell r="U265">
            <v>-0.63636363636363635</v>
          </cell>
        </row>
        <row r="266">
          <cell r="A266" t="str">
            <v xml:space="preserve">    - Micronesia ( unsp. )</v>
          </cell>
          <cell r="B266">
            <v>351</v>
          </cell>
          <cell r="C266">
            <v>437</v>
          </cell>
          <cell r="D266">
            <v>412</v>
          </cell>
          <cell r="F266">
            <v>49</v>
          </cell>
          <cell r="G266">
            <v>26</v>
          </cell>
          <cell r="H266">
            <v>23</v>
          </cell>
          <cell r="I266">
            <v>10</v>
          </cell>
          <cell r="J266">
            <v>22</v>
          </cell>
          <cell r="K266">
            <v>30</v>
          </cell>
          <cell r="L266">
            <v>24</v>
          </cell>
          <cell r="M266">
            <v>27</v>
          </cell>
          <cell r="N266">
            <v>22</v>
          </cell>
          <cell r="O266">
            <v>18</v>
          </cell>
          <cell r="P266">
            <v>21</v>
          </cell>
          <cell r="Q266">
            <v>11</v>
          </cell>
          <cell r="S266">
            <v>412</v>
          </cell>
          <cell r="T266">
            <v>283</v>
          </cell>
          <cell r="U266">
            <v>-0.31310679611650483</v>
          </cell>
        </row>
        <row r="268">
          <cell r="A268" t="str">
            <v xml:space="preserve">    Republic of Marshall Is.</v>
          </cell>
          <cell r="B268">
            <v>65</v>
          </cell>
          <cell r="C268">
            <v>71</v>
          </cell>
          <cell r="D268">
            <v>109</v>
          </cell>
          <cell r="F268">
            <v>18</v>
          </cell>
          <cell r="G268">
            <v>7</v>
          </cell>
          <cell r="H268">
            <v>3</v>
          </cell>
          <cell r="I268">
            <v>5</v>
          </cell>
          <cell r="J268">
            <v>13</v>
          </cell>
          <cell r="K268">
            <v>11</v>
          </cell>
          <cell r="L268">
            <v>12</v>
          </cell>
          <cell r="M268">
            <v>5</v>
          </cell>
          <cell r="N268">
            <v>10</v>
          </cell>
          <cell r="O268">
            <v>13</v>
          </cell>
          <cell r="P268">
            <v>3</v>
          </cell>
          <cell r="Q268">
            <v>7</v>
          </cell>
          <cell r="R268">
            <v>0</v>
          </cell>
          <cell r="S268">
            <v>109</v>
          </cell>
          <cell r="T268">
            <v>107</v>
          </cell>
          <cell r="U268">
            <v>-1.834862385321101E-2</v>
          </cell>
        </row>
        <row r="270">
          <cell r="A270" t="str">
            <v xml:space="preserve">    - Majuro</v>
          </cell>
          <cell r="B270">
            <v>9</v>
          </cell>
          <cell r="C270">
            <v>11</v>
          </cell>
          <cell r="D270">
            <v>3</v>
          </cell>
          <cell r="F270">
            <v>0</v>
          </cell>
          <cell r="G270">
            <v>0</v>
          </cell>
          <cell r="H270">
            <v>0</v>
          </cell>
          <cell r="I270">
            <v>0</v>
          </cell>
          <cell r="J270">
            <v>0</v>
          </cell>
          <cell r="K270">
            <v>1</v>
          </cell>
          <cell r="L270">
            <v>0</v>
          </cell>
          <cell r="M270">
            <v>0</v>
          </cell>
          <cell r="N270">
            <v>0</v>
          </cell>
          <cell r="O270">
            <v>0</v>
          </cell>
          <cell r="P270">
            <v>0</v>
          </cell>
          <cell r="Q270">
            <v>0</v>
          </cell>
          <cell r="S270">
            <v>3</v>
          </cell>
          <cell r="T270">
            <v>1</v>
          </cell>
          <cell r="U270">
            <v>-0.66666666666666674</v>
          </cell>
        </row>
        <row r="271">
          <cell r="A271" t="str">
            <v xml:space="preserve">    - Marshall Is. ( unsp. )</v>
          </cell>
          <cell r="B271">
            <v>56</v>
          </cell>
          <cell r="C271">
            <v>60</v>
          </cell>
          <cell r="D271">
            <v>106</v>
          </cell>
          <cell r="F271">
            <v>18</v>
          </cell>
          <cell r="G271">
            <v>7</v>
          </cell>
          <cell r="H271">
            <v>3</v>
          </cell>
          <cell r="I271">
            <v>5</v>
          </cell>
          <cell r="J271">
            <v>13</v>
          </cell>
          <cell r="K271">
            <v>10</v>
          </cell>
          <cell r="L271">
            <v>12</v>
          </cell>
          <cell r="M271">
            <v>5</v>
          </cell>
          <cell r="N271">
            <v>10</v>
          </cell>
          <cell r="O271">
            <v>13</v>
          </cell>
          <cell r="P271">
            <v>3</v>
          </cell>
          <cell r="Q271">
            <v>7</v>
          </cell>
          <cell r="S271">
            <v>106</v>
          </cell>
          <cell r="T271">
            <v>106</v>
          </cell>
          <cell r="U271">
            <v>0</v>
          </cell>
        </row>
        <row r="273">
          <cell r="A273" t="str">
            <v xml:space="preserve">    Republic of Belau</v>
          </cell>
          <cell r="B273">
            <v>1084</v>
          </cell>
          <cell r="C273">
            <v>1010</v>
          </cell>
          <cell r="D273">
            <v>1480</v>
          </cell>
          <cell r="F273">
            <v>167</v>
          </cell>
          <cell r="G273">
            <v>125</v>
          </cell>
          <cell r="H273">
            <v>118</v>
          </cell>
          <cell r="I273">
            <v>81</v>
          </cell>
          <cell r="J273">
            <v>157</v>
          </cell>
          <cell r="K273">
            <v>129</v>
          </cell>
          <cell r="L273">
            <v>94</v>
          </cell>
          <cell r="M273">
            <v>154</v>
          </cell>
          <cell r="N273">
            <v>107</v>
          </cell>
          <cell r="O273">
            <v>76</v>
          </cell>
          <cell r="P273">
            <v>110</v>
          </cell>
          <cell r="Q273">
            <v>102</v>
          </cell>
          <cell r="S273">
            <v>1480</v>
          </cell>
          <cell r="T273">
            <v>1420</v>
          </cell>
          <cell r="U273">
            <v>-4.0540540540540571E-2</v>
          </cell>
        </row>
        <row r="275">
          <cell r="A275" t="str">
            <v xml:space="preserve">    Melanesia</v>
          </cell>
          <cell r="B275">
            <v>111</v>
          </cell>
          <cell r="C275">
            <v>127</v>
          </cell>
          <cell r="D275">
            <v>111</v>
          </cell>
          <cell r="F275">
            <v>27</v>
          </cell>
          <cell r="G275">
            <v>40</v>
          </cell>
          <cell r="H275">
            <v>12</v>
          </cell>
          <cell r="I275">
            <v>23</v>
          </cell>
          <cell r="J275">
            <v>14</v>
          </cell>
          <cell r="K275">
            <v>5</v>
          </cell>
          <cell r="L275">
            <v>9</v>
          </cell>
          <cell r="M275">
            <v>8</v>
          </cell>
          <cell r="N275">
            <v>6</v>
          </cell>
          <cell r="O275">
            <v>3</v>
          </cell>
          <cell r="P275">
            <v>7</v>
          </cell>
          <cell r="Q275">
            <v>8</v>
          </cell>
          <cell r="S275">
            <v>111</v>
          </cell>
          <cell r="T275">
            <v>162</v>
          </cell>
          <cell r="U275">
            <v>0.45945945945945943</v>
          </cell>
        </row>
        <row r="277">
          <cell r="A277" t="str">
            <v xml:space="preserve">    - Cook Is.</v>
          </cell>
          <cell r="B277">
            <v>0</v>
          </cell>
          <cell r="C277">
            <v>2</v>
          </cell>
          <cell r="D277">
            <v>0</v>
          </cell>
          <cell r="F277">
            <v>0</v>
          </cell>
          <cell r="G277">
            <v>0</v>
          </cell>
          <cell r="H277">
            <v>0</v>
          </cell>
          <cell r="I277">
            <v>0</v>
          </cell>
          <cell r="J277">
            <v>0</v>
          </cell>
          <cell r="K277">
            <v>0</v>
          </cell>
          <cell r="L277">
            <v>0</v>
          </cell>
          <cell r="M277">
            <v>0</v>
          </cell>
          <cell r="N277">
            <v>0</v>
          </cell>
          <cell r="O277">
            <v>0</v>
          </cell>
          <cell r="P277">
            <v>0</v>
          </cell>
          <cell r="Q277">
            <v>0</v>
          </cell>
          <cell r="S277">
            <v>0</v>
          </cell>
          <cell r="T277">
            <v>0</v>
          </cell>
          <cell r="U277">
            <v>0</v>
          </cell>
        </row>
        <row r="278">
          <cell r="A278" t="str">
            <v xml:space="preserve">    - Fiji Is.</v>
          </cell>
          <cell r="B278">
            <v>31</v>
          </cell>
          <cell r="C278">
            <v>58</v>
          </cell>
          <cell r="D278">
            <v>36</v>
          </cell>
          <cell r="F278">
            <v>16</v>
          </cell>
          <cell r="G278">
            <v>37</v>
          </cell>
          <cell r="H278">
            <v>7</v>
          </cell>
          <cell r="I278">
            <v>12</v>
          </cell>
          <cell r="J278">
            <v>8</v>
          </cell>
          <cell r="K278">
            <v>1</v>
          </cell>
          <cell r="L278">
            <v>5</v>
          </cell>
          <cell r="M278">
            <v>1</v>
          </cell>
          <cell r="N278">
            <v>3</v>
          </cell>
          <cell r="O278">
            <v>2</v>
          </cell>
          <cell r="P278">
            <v>5</v>
          </cell>
          <cell r="Q278">
            <v>4</v>
          </cell>
          <cell r="S278">
            <v>36</v>
          </cell>
          <cell r="T278">
            <v>101</v>
          </cell>
          <cell r="U278">
            <v>1.8055555555555554</v>
          </cell>
        </row>
        <row r="279">
          <cell r="A279" t="str">
            <v xml:space="preserve">    - Solomon Is.</v>
          </cell>
          <cell r="B279">
            <v>72</v>
          </cell>
          <cell r="C279">
            <v>58</v>
          </cell>
          <cell r="D279">
            <v>69</v>
          </cell>
          <cell r="F279">
            <v>10</v>
          </cell>
          <cell r="G279">
            <v>3</v>
          </cell>
          <cell r="H279">
            <v>5</v>
          </cell>
          <cell r="I279">
            <v>9</v>
          </cell>
          <cell r="J279">
            <v>6</v>
          </cell>
          <cell r="K279">
            <v>4</v>
          </cell>
          <cell r="L279">
            <v>4</v>
          </cell>
          <cell r="M279">
            <v>7</v>
          </cell>
          <cell r="N279">
            <v>3</v>
          </cell>
          <cell r="O279">
            <v>1</v>
          </cell>
          <cell r="P279">
            <v>2</v>
          </cell>
          <cell r="Q279">
            <v>3</v>
          </cell>
          <cell r="S279">
            <v>69</v>
          </cell>
          <cell r="T279">
            <v>57</v>
          </cell>
          <cell r="U279">
            <v>-0.17391304347826086</v>
          </cell>
        </row>
        <row r="280">
          <cell r="A280" t="str">
            <v xml:space="preserve">    - Vanuatu</v>
          </cell>
          <cell r="B280">
            <v>8</v>
          </cell>
          <cell r="C280">
            <v>9</v>
          </cell>
          <cell r="D280">
            <v>6</v>
          </cell>
          <cell r="F280">
            <v>1</v>
          </cell>
          <cell r="G280">
            <v>0</v>
          </cell>
          <cell r="H280">
            <v>0</v>
          </cell>
          <cell r="I280">
            <v>2</v>
          </cell>
          <cell r="J280">
            <v>0</v>
          </cell>
          <cell r="K280">
            <v>0</v>
          </cell>
          <cell r="L280">
            <v>0</v>
          </cell>
          <cell r="M280">
            <v>0</v>
          </cell>
          <cell r="N280">
            <v>0</v>
          </cell>
          <cell r="O280">
            <v>0</v>
          </cell>
          <cell r="P280">
            <v>0</v>
          </cell>
          <cell r="Q280">
            <v>1</v>
          </cell>
          <cell r="S280">
            <v>6</v>
          </cell>
          <cell r="T280">
            <v>4</v>
          </cell>
          <cell r="U280">
            <v>-0.33333333333333337</v>
          </cell>
        </row>
        <row r="281">
          <cell r="A281" t="str">
            <v xml:space="preserve">    - Melanesia</v>
          </cell>
          <cell r="B281">
            <v>0</v>
          </cell>
          <cell r="C281">
            <v>0</v>
          </cell>
          <cell r="D281">
            <v>0</v>
          </cell>
          <cell r="F281">
            <v>0</v>
          </cell>
          <cell r="G281">
            <v>0</v>
          </cell>
          <cell r="H281">
            <v>0</v>
          </cell>
          <cell r="I281">
            <v>0</v>
          </cell>
          <cell r="J281">
            <v>0</v>
          </cell>
          <cell r="K281">
            <v>0</v>
          </cell>
          <cell r="L281">
            <v>0</v>
          </cell>
          <cell r="M281">
            <v>0</v>
          </cell>
          <cell r="N281">
            <v>0</v>
          </cell>
          <cell r="O281">
            <v>0</v>
          </cell>
          <cell r="P281">
            <v>0</v>
          </cell>
          <cell r="Q281">
            <v>0</v>
          </cell>
          <cell r="S281">
            <v>0</v>
          </cell>
          <cell r="T281">
            <v>0</v>
          </cell>
          <cell r="U281">
            <v>0</v>
          </cell>
        </row>
        <row r="283">
          <cell r="A283" t="str">
            <v xml:space="preserve">    Polynesia</v>
          </cell>
          <cell r="B283">
            <v>6</v>
          </cell>
          <cell r="C283">
            <v>23</v>
          </cell>
          <cell r="D283">
            <v>11</v>
          </cell>
          <cell r="F283">
            <v>0</v>
          </cell>
          <cell r="G283">
            <v>1</v>
          </cell>
          <cell r="H283">
            <v>2</v>
          </cell>
          <cell r="I283">
            <v>1</v>
          </cell>
          <cell r="J283">
            <v>0</v>
          </cell>
          <cell r="K283">
            <v>0</v>
          </cell>
          <cell r="L283">
            <v>0</v>
          </cell>
          <cell r="M283">
            <v>0</v>
          </cell>
          <cell r="N283">
            <v>1</v>
          </cell>
          <cell r="O283">
            <v>2</v>
          </cell>
          <cell r="P283">
            <v>0</v>
          </cell>
          <cell r="Q283">
            <v>0</v>
          </cell>
          <cell r="S283">
            <v>11</v>
          </cell>
          <cell r="T283">
            <v>7</v>
          </cell>
          <cell r="U283">
            <v>-0.36363636363636365</v>
          </cell>
        </row>
        <row r="285">
          <cell r="A285" t="str">
            <v xml:space="preserve">    - Samoa</v>
          </cell>
          <cell r="B285">
            <v>6</v>
          </cell>
          <cell r="C285">
            <v>23</v>
          </cell>
          <cell r="D285">
            <v>11</v>
          </cell>
          <cell r="F285">
            <v>0</v>
          </cell>
          <cell r="G285">
            <v>1</v>
          </cell>
          <cell r="H285">
            <v>2</v>
          </cell>
          <cell r="I285">
            <v>1</v>
          </cell>
          <cell r="J285">
            <v>0</v>
          </cell>
          <cell r="K285">
            <v>0</v>
          </cell>
          <cell r="L285">
            <v>0</v>
          </cell>
          <cell r="M285">
            <v>0</v>
          </cell>
          <cell r="N285">
            <v>1</v>
          </cell>
          <cell r="O285">
            <v>2</v>
          </cell>
          <cell r="P285">
            <v>0</v>
          </cell>
          <cell r="Q285">
            <v>0</v>
          </cell>
          <cell r="S285">
            <v>11</v>
          </cell>
          <cell r="T285">
            <v>7</v>
          </cell>
          <cell r="U285">
            <v>-0.36363636363636365</v>
          </cell>
        </row>
        <row r="287">
          <cell r="A287" t="str">
            <v xml:space="preserve">    Trust Territories ( unsp. )</v>
          </cell>
          <cell r="B287">
            <v>0</v>
          </cell>
          <cell r="C287">
            <v>0</v>
          </cell>
          <cell r="D287">
            <v>1</v>
          </cell>
          <cell r="F287">
            <v>0</v>
          </cell>
          <cell r="G287">
            <v>9</v>
          </cell>
          <cell r="H287">
            <v>4</v>
          </cell>
          <cell r="I287">
            <v>2</v>
          </cell>
          <cell r="J287">
            <v>0</v>
          </cell>
          <cell r="K287">
            <v>0</v>
          </cell>
          <cell r="L287">
            <v>0</v>
          </cell>
          <cell r="M287">
            <v>0</v>
          </cell>
          <cell r="N287">
            <v>0</v>
          </cell>
          <cell r="O287">
            <v>0</v>
          </cell>
          <cell r="P287">
            <v>0</v>
          </cell>
          <cell r="Q287">
            <v>0</v>
          </cell>
          <cell r="S287">
            <v>1</v>
          </cell>
          <cell r="T287">
            <v>15</v>
          </cell>
          <cell r="U287">
            <v>0</v>
          </cell>
        </row>
        <row r="291">
          <cell r="A291" t="str">
            <v>PHILIPPINE OVERSEAS EMPLOYMENT ADMINISTRATION</v>
          </cell>
        </row>
        <row r="292">
          <cell r="A292" t="str">
            <v>Deployed Overseas Filipino Workers by Destination</v>
          </cell>
        </row>
        <row r="295">
          <cell r="B295" t="str">
            <v xml:space="preserve">      1998</v>
          </cell>
          <cell r="C295" t="str">
            <v xml:space="preserve">      1999</v>
          </cell>
          <cell r="D295" t="str">
            <v xml:space="preserve">      2000</v>
          </cell>
          <cell r="F295">
            <v>36892</v>
          </cell>
          <cell r="G295">
            <v>36923</v>
          </cell>
          <cell r="H295">
            <v>36951</v>
          </cell>
          <cell r="I295">
            <v>36982</v>
          </cell>
          <cell r="J295">
            <v>37012</v>
          </cell>
          <cell r="K295">
            <v>37043</v>
          </cell>
          <cell r="L295">
            <v>37073</v>
          </cell>
          <cell r="M295">
            <v>37104</v>
          </cell>
          <cell r="N295">
            <v>37135</v>
          </cell>
          <cell r="O295">
            <v>37165</v>
          </cell>
          <cell r="P295">
            <v>37196</v>
          </cell>
          <cell r="Q295">
            <v>37226</v>
          </cell>
          <cell r="S295" t="str">
            <v xml:space="preserve">     2000</v>
          </cell>
          <cell r="T295" t="str">
            <v xml:space="preserve">     2001</v>
          </cell>
          <cell r="U295" t="str">
            <v>% Change</v>
          </cell>
        </row>
        <row r="298">
          <cell r="A298" t="str">
            <v>OCEANIA</v>
          </cell>
          <cell r="B298">
            <v>2524</v>
          </cell>
          <cell r="C298">
            <v>2424</v>
          </cell>
          <cell r="D298">
            <v>2386</v>
          </cell>
          <cell r="F298">
            <v>401</v>
          </cell>
          <cell r="G298">
            <v>159</v>
          </cell>
          <cell r="H298">
            <v>149</v>
          </cell>
          <cell r="I298">
            <v>88</v>
          </cell>
          <cell r="J298">
            <v>241</v>
          </cell>
          <cell r="K298">
            <v>176</v>
          </cell>
          <cell r="L298">
            <v>203</v>
          </cell>
          <cell r="M298">
            <v>154</v>
          </cell>
          <cell r="N298">
            <v>138</v>
          </cell>
          <cell r="O298">
            <v>108</v>
          </cell>
          <cell r="P298">
            <v>173</v>
          </cell>
          <cell r="Q298">
            <v>71</v>
          </cell>
          <cell r="S298">
            <v>2386</v>
          </cell>
          <cell r="T298">
            <v>2061</v>
          </cell>
          <cell r="U298">
            <v>-0.13621123218776199</v>
          </cell>
        </row>
        <row r="299">
          <cell r="A299" t="str">
            <v xml:space="preserve">    Australia</v>
          </cell>
          <cell r="B299">
            <v>182</v>
          </cell>
          <cell r="C299">
            <v>184</v>
          </cell>
          <cell r="D299">
            <v>234</v>
          </cell>
          <cell r="F299">
            <v>53</v>
          </cell>
          <cell r="G299">
            <v>4</v>
          </cell>
          <cell r="H299">
            <v>5</v>
          </cell>
          <cell r="I299">
            <v>15</v>
          </cell>
          <cell r="J299">
            <v>13</v>
          </cell>
          <cell r="K299">
            <v>10</v>
          </cell>
          <cell r="L299">
            <v>12</v>
          </cell>
          <cell r="M299">
            <v>11</v>
          </cell>
          <cell r="N299">
            <v>9</v>
          </cell>
          <cell r="O299">
            <v>4</v>
          </cell>
          <cell r="P299">
            <v>7</v>
          </cell>
          <cell r="Q299">
            <v>5</v>
          </cell>
          <cell r="S299">
            <v>234</v>
          </cell>
          <cell r="T299">
            <v>148</v>
          </cell>
          <cell r="U299">
            <v>-0.36752136752136755</v>
          </cell>
        </row>
        <row r="300">
          <cell r="A300" t="str">
            <v xml:space="preserve">    Nauru</v>
          </cell>
          <cell r="B300">
            <v>38</v>
          </cell>
          <cell r="C300">
            <v>37</v>
          </cell>
          <cell r="D300">
            <v>47</v>
          </cell>
          <cell r="F300">
            <v>4</v>
          </cell>
          <cell r="G300">
            <v>5</v>
          </cell>
          <cell r="H300">
            <v>1</v>
          </cell>
          <cell r="I300">
            <v>0</v>
          </cell>
          <cell r="J300">
            <v>3</v>
          </cell>
          <cell r="K300">
            <v>0</v>
          </cell>
          <cell r="L300">
            <v>0</v>
          </cell>
          <cell r="M300">
            <v>5</v>
          </cell>
          <cell r="N300">
            <v>2</v>
          </cell>
          <cell r="O300">
            <v>0</v>
          </cell>
          <cell r="P300">
            <v>0</v>
          </cell>
          <cell r="Q300">
            <v>0</v>
          </cell>
          <cell r="S300">
            <v>47</v>
          </cell>
          <cell r="T300">
            <v>20</v>
          </cell>
          <cell r="U300">
            <v>-0.57446808510638303</v>
          </cell>
        </row>
        <row r="301">
          <cell r="A301" t="str">
            <v xml:space="preserve">    New Caledonia</v>
          </cell>
          <cell r="B301">
            <v>3</v>
          </cell>
          <cell r="C301">
            <v>4</v>
          </cell>
          <cell r="D301">
            <v>8</v>
          </cell>
          <cell r="F301">
            <v>0</v>
          </cell>
          <cell r="G301">
            <v>0</v>
          </cell>
          <cell r="H301">
            <v>0</v>
          </cell>
          <cell r="I301">
            <v>0</v>
          </cell>
          <cell r="J301">
            <v>0</v>
          </cell>
          <cell r="K301">
            <v>0</v>
          </cell>
          <cell r="L301">
            <v>0</v>
          </cell>
          <cell r="M301">
            <v>0</v>
          </cell>
          <cell r="N301">
            <v>0</v>
          </cell>
          <cell r="O301">
            <v>0</v>
          </cell>
          <cell r="P301">
            <v>0</v>
          </cell>
          <cell r="Q301">
            <v>0</v>
          </cell>
          <cell r="S301">
            <v>8</v>
          </cell>
          <cell r="T301">
            <v>0</v>
          </cell>
          <cell r="U301">
            <v>-1</v>
          </cell>
        </row>
        <row r="302">
          <cell r="A302" t="str">
            <v xml:space="preserve">    New Zealand</v>
          </cell>
          <cell r="B302">
            <v>75</v>
          </cell>
          <cell r="C302">
            <v>102</v>
          </cell>
          <cell r="D302">
            <v>110</v>
          </cell>
          <cell r="F302">
            <v>16</v>
          </cell>
          <cell r="G302">
            <v>42</v>
          </cell>
          <cell r="H302">
            <v>17</v>
          </cell>
          <cell r="I302">
            <v>1</v>
          </cell>
          <cell r="J302">
            <v>12</v>
          </cell>
          <cell r="K302">
            <v>10</v>
          </cell>
          <cell r="L302">
            <v>8</v>
          </cell>
          <cell r="M302">
            <v>11</v>
          </cell>
          <cell r="N302">
            <v>13</v>
          </cell>
          <cell r="O302">
            <v>3</v>
          </cell>
          <cell r="P302">
            <v>10</v>
          </cell>
          <cell r="Q302">
            <v>7</v>
          </cell>
          <cell r="S302">
            <v>110</v>
          </cell>
          <cell r="T302">
            <v>150</v>
          </cell>
          <cell r="U302">
            <v>0.36363636363636354</v>
          </cell>
        </row>
        <row r="303">
          <cell r="A303" t="str">
            <v xml:space="preserve">    Papua New Guinea</v>
          </cell>
          <cell r="B303">
            <v>2226</v>
          </cell>
          <cell r="C303">
            <v>2097</v>
          </cell>
          <cell r="D303">
            <v>1987</v>
          </cell>
          <cell r="F303">
            <v>328</v>
          </cell>
          <cell r="G303">
            <v>108</v>
          </cell>
          <cell r="H303">
            <v>126</v>
          </cell>
          <cell r="I303">
            <v>72</v>
          </cell>
          <cell r="J303">
            <v>213</v>
          </cell>
          <cell r="K303">
            <v>156</v>
          </cell>
          <cell r="L303">
            <v>183</v>
          </cell>
          <cell r="M303">
            <v>127</v>
          </cell>
          <cell r="N303">
            <v>114</v>
          </cell>
          <cell r="O303">
            <v>101</v>
          </cell>
          <cell r="P303">
            <v>156</v>
          </cell>
          <cell r="Q303">
            <v>59</v>
          </cell>
          <cell r="S303">
            <v>1987</v>
          </cell>
          <cell r="T303">
            <v>1743</v>
          </cell>
          <cell r="U303">
            <v>-0.12279818822345245</v>
          </cell>
        </row>
        <row r="306">
          <cell r="A306" t="str">
            <v xml:space="preserve">    UNSPECIFIED</v>
          </cell>
          <cell r="B306">
            <v>2</v>
          </cell>
          <cell r="C306">
            <v>0</v>
          </cell>
          <cell r="D306">
            <v>6921</v>
          </cell>
          <cell r="F306">
            <v>726</v>
          </cell>
          <cell r="G306">
            <v>424</v>
          </cell>
          <cell r="H306">
            <v>585</v>
          </cell>
          <cell r="I306">
            <v>551</v>
          </cell>
          <cell r="J306">
            <v>653</v>
          </cell>
          <cell r="K306">
            <v>660</v>
          </cell>
          <cell r="L306">
            <v>603</v>
          </cell>
          <cell r="M306">
            <v>1072</v>
          </cell>
          <cell r="N306">
            <v>1784</v>
          </cell>
          <cell r="O306">
            <v>2322</v>
          </cell>
          <cell r="P306">
            <v>1276</v>
          </cell>
          <cell r="Q306">
            <v>874</v>
          </cell>
          <cell r="S306">
            <v>6921</v>
          </cell>
          <cell r="T306">
            <v>11530</v>
          </cell>
          <cell r="U306">
            <v>0.6659442277127583</v>
          </cell>
        </row>
        <row r="309">
          <cell r="A309" t="str">
            <v>Deployed Landbased Total</v>
          </cell>
          <cell r="B309">
            <v>638343</v>
          </cell>
          <cell r="C309">
            <v>640331</v>
          </cell>
          <cell r="D309">
            <v>643304</v>
          </cell>
          <cell r="F309">
            <v>84734</v>
          </cell>
          <cell r="G309">
            <v>49047</v>
          </cell>
          <cell r="H309">
            <v>46887</v>
          </cell>
          <cell r="I309">
            <v>58116</v>
          </cell>
          <cell r="J309">
            <v>65274</v>
          </cell>
          <cell r="K309">
            <v>59186</v>
          </cell>
          <cell r="L309">
            <v>53543</v>
          </cell>
          <cell r="M309">
            <v>60186</v>
          </cell>
          <cell r="N309">
            <v>54192</v>
          </cell>
          <cell r="O309">
            <v>47265</v>
          </cell>
          <cell r="P309">
            <v>44554</v>
          </cell>
          <cell r="Q309">
            <v>38655</v>
          </cell>
          <cell r="S309">
            <v>643304</v>
          </cell>
          <cell r="T309">
            <v>661639</v>
          </cell>
          <cell r="U309">
            <v>2.8501299541118907E-2</v>
          </cell>
        </row>
        <row r="311">
          <cell r="A311" t="str">
            <v>Deployed Seabased Total</v>
          </cell>
          <cell r="B311">
            <v>193300</v>
          </cell>
          <cell r="C311">
            <v>196689</v>
          </cell>
          <cell r="D311">
            <v>198324</v>
          </cell>
          <cell r="F311">
            <v>16358</v>
          </cell>
          <cell r="G311">
            <v>15460</v>
          </cell>
          <cell r="H311">
            <v>18156</v>
          </cell>
          <cell r="I311">
            <v>16503</v>
          </cell>
          <cell r="J311">
            <v>18363</v>
          </cell>
          <cell r="K311">
            <v>16260</v>
          </cell>
          <cell r="L311">
            <v>17306</v>
          </cell>
          <cell r="M311">
            <v>16979</v>
          </cell>
          <cell r="N311">
            <v>16815</v>
          </cell>
          <cell r="O311">
            <v>18354</v>
          </cell>
          <cell r="P311">
            <v>18777</v>
          </cell>
          <cell r="Q311">
            <v>15620</v>
          </cell>
          <cell r="S311">
            <v>198324</v>
          </cell>
          <cell r="T311">
            <v>204951</v>
          </cell>
          <cell r="U311">
            <v>3.3415017849579565E-2</v>
          </cell>
        </row>
        <row r="313">
          <cell r="A313" t="str">
            <v xml:space="preserve">G R A N D    T O T A L  </v>
          </cell>
          <cell r="B313">
            <v>831643</v>
          </cell>
          <cell r="C313">
            <v>837020</v>
          </cell>
          <cell r="D313">
            <v>841628</v>
          </cell>
          <cell r="F313">
            <v>101092</v>
          </cell>
          <cell r="G313">
            <v>64507</v>
          </cell>
          <cell r="H313">
            <v>65043</v>
          </cell>
          <cell r="I313">
            <v>74619</v>
          </cell>
          <cell r="J313">
            <v>83637</v>
          </cell>
          <cell r="K313">
            <v>75446</v>
          </cell>
          <cell r="L313">
            <v>70849</v>
          </cell>
          <cell r="M313">
            <v>77165</v>
          </cell>
          <cell r="N313">
            <v>71007</v>
          </cell>
          <cell r="O313">
            <v>65619</v>
          </cell>
          <cell r="P313">
            <v>63331</v>
          </cell>
          <cell r="Q313">
            <v>54275</v>
          </cell>
          <cell r="S313">
            <v>841628</v>
          </cell>
          <cell r="T313">
            <v>866590</v>
          </cell>
          <cell r="U313">
            <v>2.9659184342726297E-2</v>
          </cell>
        </row>
        <row r="315">
          <cell r="A315" t="str">
            <v>Processed by : Policies and Programs Division</v>
          </cell>
        </row>
        <row r="316">
          <cell r="A316" t="str">
            <v xml:space="preserve">                       : PLANNING BRANCH</v>
          </cell>
        </row>
        <row r="318">
          <cell r="A318" t="str">
            <v>*Based on the report of POEA's Labor Assistance Center on the actual departures of OFWs at the international airports.</v>
          </cell>
        </row>
      </sheetData>
      <sheetData sheetId="1" refreshError="1"/>
      <sheetData sheetId="2"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uthNot Ann"/>
      <sheetName val="AuthNot"/>
      <sheetName val="AuthNot Percent Change"/>
      <sheetName val="ANS -Curr to Year ago % Change"/>
      <sheetName val="Authnot Prelim"/>
      <sheetName val="Authnot First"/>
      <sheetName val="Authnot Second"/>
      <sheetName val="StartsAnn Percent Change"/>
      <sheetName val="StartsUA Prelim"/>
      <sheetName val="StartsUA First"/>
      <sheetName val="StartsUA Second"/>
      <sheetName val="StartsSA Percent Change"/>
      <sheetName val="ST -Curr to Year ago % Change "/>
      <sheetName val="StartsSA  Prelim"/>
      <sheetName val="StartsSA First"/>
      <sheetName val="StartsSA Second"/>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tadata"/>
      <sheetName val="2.5a - Fig for design"/>
      <sheetName val="2.5 - Fig for design"/>
      <sheetName val="Data check"/>
      <sheetName val="Author's tab"/>
      <sheetName val="Narrative"/>
      <sheetName val="Narrative calcs"/>
      <sheetName val="2.5 - country mixes"/>
      <sheetName val="country choice"/>
      <sheetName val="2.5a - Aggregate mixes"/>
      <sheetName val="Mix to top 20 HA rec"/>
      <sheetName val="domestic"/>
      <sheetName val="oda-in excl HA"/>
      <sheetName val="DAC ML ODA excl HA"/>
      <sheetName val="non-DAC ODA excl HA"/>
      <sheetName val="hum assist"/>
      <sheetName val="official HA"/>
      <sheetName val="non-DAC HA"/>
      <sheetName val="oda-in"/>
      <sheetName val="oda-in DAC ML"/>
      <sheetName val="oda-in NON-DAC"/>
      <sheetName val="International HA"/>
      <sheetName val="oofs-in all donors"/>
      <sheetName val="oofs-in DAC ML"/>
      <sheetName val="oofs-in NON-DAC"/>
      <sheetName val="peacekeeping"/>
      <sheetName val="fdi-in"/>
      <sheetName val="long-debt official in"/>
      <sheetName val="long-debt commercial in"/>
      <sheetName val="short-debt-net-flow-in"/>
      <sheetName val="net-portfolio-equity-in"/>
      <sheetName val="remittances-in"/>
      <sheetName val="Remittance inflows - WB export"/>
      <sheetName val="2014 deflators all countries"/>
      <sheetName val="entity"/>
      <sheetName val="lists of DCs"/>
      <sheetName val="Links to OECD lists of ODA rec"/>
      <sheetName val="Dataset used"/>
      <sheetName val="Methodology"/>
      <sheetName val="Sheet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row r="3">
          <cell r="A3" t="str">
            <v>Afghanistan</v>
          </cell>
        </row>
        <row r="4">
          <cell r="A4" t="str">
            <v>Albania</v>
          </cell>
        </row>
        <row r="5">
          <cell r="A5" t="str">
            <v>Algeria</v>
          </cell>
        </row>
        <row r="6">
          <cell r="A6" t="str">
            <v>Angola</v>
          </cell>
        </row>
        <row r="7">
          <cell r="A7" t="str">
            <v>Antigua and Barbuda</v>
          </cell>
        </row>
        <row r="8">
          <cell r="A8" t="str">
            <v>Argentina</v>
          </cell>
        </row>
        <row r="9">
          <cell r="A9" t="str">
            <v>Armenia</v>
          </cell>
        </row>
        <row r="10">
          <cell r="A10" t="str">
            <v>Azerbaijan</v>
          </cell>
        </row>
        <row r="11">
          <cell r="A11" t="str">
            <v>Bangladesh</v>
          </cell>
        </row>
        <row r="12">
          <cell r="A12" t="str">
            <v>Belarus</v>
          </cell>
        </row>
        <row r="13">
          <cell r="A13" t="str">
            <v>Belize</v>
          </cell>
        </row>
        <row r="14">
          <cell r="A14" t="str">
            <v>Benin</v>
          </cell>
        </row>
        <row r="15">
          <cell r="A15" t="str">
            <v>Bhutan</v>
          </cell>
        </row>
        <row r="16">
          <cell r="A16" t="str">
            <v>Bolivia</v>
          </cell>
        </row>
        <row r="17">
          <cell r="A17" t="str">
            <v>Bosnia and Herzegovina</v>
          </cell>
        </row>
        <row r="18">
          <cell r="A18" t="str">
            <v>Botswana</v>
          </cell>
        </row>
        <row r="19">
          <cell r="A19" t="str">
            <v>Brazil</v>
          </cell>
        </row>
        <row r="20">
          <cell r="A20" t="str">
            <v>Burkina Faso</v>
          </cell>
        </row>
        <row r="21">
          <cell r="A21" t="str">
            <v>Burundi</v>
          </cell>
        </row>
        <row r="22">
          <cell r="A22" t="str">
            <v>Cambodia</v>
          </cell>
        </row>
        <row r="23">
          <cell r="A23" t="str">
            <v>Cameroon</v>
          </cell>
        </row>
        <row r="24">
          <cell r="A24" t="str">
            <v>Cabo Verde</v>
          </cell>
        </row>
        <row r="25">
          <cell r="A25" t="str">
            <v>Central African Republic</v>
          </cell>
        </row>
        <row r="26">
          <cell r="A26" t="str">
            <v>Chad</v>
          </cell>
        </row>
        <row r="27">
          <cell r="A27" t="str">
            <v>Chile</v>
          </cell>
        </row>
        <row r="28">
          <cell r="A28" t="str">
            <v>China (People's Republic of)</v>
          </cell>
        </row>
        <row r="29">
          <cell r="A29" t="str">
            <v>Colombia</v>
          </cell>
        </row>
        <row r="30">
          <cell r="A30" t="str">
            <v>Comoros</v>
          </cell>
        </row>
        <row r="31">
          <cell r="A31" t="str">
            <v>Democratic Republic of the Congo</v>
          </cell>
        </row>
        <row r="32">
          <cell r="A32" t="str">
            <v>Congo</v>
          </cell>
        </row>
        <row r="33">
          <cell r="A33" t="str">
            <v>Cook Islands</v>
          </cell>
        </row>
        <row r="34">
          <cell r="A34" t="str">
            <v>Costa Rica</v>
          </cell>
        </row>
        <row r="35">
          <cell r="A35" t="str">
            <v>Côte d'Ivoire</v>
          </cell>
        </row>
        <row r="36">
          <cell r="A36" t="str">
            <v>Cuba</v>
          </cell>
        </row>
        <row r="37">
          <cell r="A37" t="str">
            <v>Djibouti</v>
          </cell>
        </row>
        <row r="38">
          <cell r="A38" t="str">
            <v>Dominica</v>
          </cell>
        </row>
        <row r="39">
          <cell r="A39" t="str">
            <v>Dominican Republic</v>
          </cell>
        </row>
        <row r="40">
          <cell r="A40" t="str">
            <v>Ecuador</v>
          </cell>
        </row>
        <row r="41">
          <cell r="A41" t="str">
            <v>Egypt</v>
          </cell>
        </row>
        <row r="42">
          <cell r="A42" t="str">
            <v>El Salvador</v>
          </cell>
        </row>
        <row r="43">
          <cell r="A43" t="str">
            <v>Equatorial Guinea</v>
          </cell>
        </row>
        <row r="44">
          <cell r="A44" t="str">
            <v>Eritrea</v>
          </cell>
        </row>
        <row r="45">
          <cell r="A45" t="str">
            <v>Ethiopia</v>
          </cell>
        </row>
        <row r="46">
          <cell r="A46" t="str">
            <v>Fiji</v>
          </cell>
        </row>
        <row r="47">
          <cell r="A47" t="str">
            <v>Gabon</v>
          </cell>
        </row>
        <row r="48">
          <cell r="A48" t="str">
            <v>Gambia</v>
          </cell>
        </row>
        <row r="49">
          <cell r="A49" t="str">
            <v>Georgia</v>
          </cell>
        </row>
        <row r="50">
          <cell r="A50" t="str">
            <v>Ghana</v>
          </cell>
        </row>
        <row r="51">
          <cell r="A51" t="str">
            <v>Grenada</v>
          </cell>
        </row>
        <row r="52">
          <cell r="A52" t="str">
            <v>Guatemala</v>
          </cell>
        </row>
        <row r="53">
          <cell r="A53" t="str">
            <v>Guinea</v>
          </cell>
        </row>
        <row r="54">
          <cell r="A54" t="str">
            <v>Guinea-Bissau</v>
          </cell>
        </row>
        <row r="55">
          <cell r="A55" t="str">
            <v>Guyana</v>
          </cell>
        </row>
        <row r="56">
          <cell r="A56" t="str">
            <v>Haiti</v>
          </cell>
        </row>
        <row r="57">
          <cell r="A57" t="str">
            <v>Honduras</v>
          </cell>
        </row>
        <row r="58">
          <cell r="A58" t="str">
            <v>India</v>
          </cell>
        </row>
        <row r="59">
          <cell r="A59" t="str">
            <v>Indonesia</v>
          </cell>
        </row>
        <row r="60">
          <cell r="A60" t="str">
            <v>Iran</v>
          </cell>
        </row>
        <row r="61">
          <cell r="A61" t="str">
            <v>Iraq</v>
          </cell>
        </row>
        <row r="62">
          <cell r="A62" t="str">
            <v>Jamaica</v>
          </cell>
        </row>
        <row r="63">
          <cell r="A63" t="str">
            <v>Jordan</v>
          </cell>
        </row>
        <row r="64">
          <cell r="A64" t="str">
            <v>Kazakhstan</v>
          </cell>
        </row>
        <row r="65">
          <cell r="A65" t="str">
            <v>Kenya</v>
          </cell>
        </row>
        <row r="66">
          <cell r="A66" t="str">
            <v>Kiribati</v>
          </cell>
        </row>
        <row r="67">
          <cell r="A67" t="str">
            <v>Democratic People's Republic of Korea</v>
          </cell>
        </row>
        <row r="68">
          <cell r="A68" t="str">
            <v>Kosovo</v>
          </cell>
        </row>
        <row r="69">
          <cell r="A69" t="str">
            <v>Kyrgyzstan</v>
          </cell>
        </row>
        <row r="70">
          <cell r="A70" t="str">
            <v>Lao People's Democratic Republic</v>
          </cell>
        </row>
        <row r="71">
          <cell r="A71" t="str">
            <v>Lebanon</v>
          </cell>
        </row>
        <row r="72">
          <cell r="A72" t="str">
            <v>Lesotho</v>
          </cell>
        </row>
        <row r="73">
          <cell r="A73" t="str">
            <v>Liberia</v>
          </cell>
        </row>
        <row r="74">
          <cell r="A74" t="str">
            <v>Libya</v>
          </cell>
        </row>
        <row r="75">
          <cell r="A75" t="str">
            <v>Former Yugoslav Republic of Macedonia</v>
          </cell>
        </row>
        <row r="76">
          <cell r="A76" t="str">
            <v>Madagascar</v>
          </cell>
        </row>
        <row r="77">
          <cell r="A77" t="str">
            <v>Malawi</v>
          </cell>
        </row>
        <row r="78">
          <cell r="A78" t="str">
            <v>Malaysia</v>
          </cell>
        </row>
        <row r="79">
          <cell r="A79" t="str">
            <v>Maldives</v>
          </cell>
        </row>
        <row r="80">
          <cell r="A80" t="str">
            <v>Mali</v>
          </cell>
        </row>
        <row r="81">
          <cell r="A81" t="str">
            <v>Marshall Islands</v>
          </cell>
        </row>
        <row r="82">
          <cell r="A82" t="str">
            <v>Mauritania</v>
          </cell>
        </row>
        <row r="83">
          <cell r="A83" t="str">
            <v>Mauritius</v>
          </cell>
        </row>
        <row r="84">
          <cell r="A84" t="str">
            <v>Mexico</v>
          </cell>
        </row>
        <row r="85">
          <cell r="A85" t="str">
            <v>Micronesia</v>
          </cell>
        </row>
        <row r="86">
          <cell r="A86" t="str">
            <v>Moldova</v>
          </cell>
        </row>
        <row r="87">
          <cell r="A87" t="str">
            <v>Mongolia</v>
          </cell>
        </row>
        <row r="88">
          <cell r="A88" t="str">
            <v>Montenegro</v>
          </cell>
        </row>
        <row r="89">
          <cell r="A89" t="str">
            <v>Montserrat</v>
          </cell>
        </row>
        <row r="90">
          <cell r="A90" t="str">
            <v>Morocco</v>
          </cell>
        </row>
        <row r="91">
          <cell r="A91" t="str">
            <v>Mozambique</v>
          </cell>
        </row>
        <row r="92">
          <cell r="A92" t="str">
            <v>Myanmar</v>
          </cell>
        </row>
        <row r="93">
          <cell r="A93" t="str">
            <v>Namibia</v>
          </cell>
        </row>
        <row r="94">
          <cell r="A94" t="str">
            <v>Nauru</v>
          </cell>
        </row>
        <row r="95">
          <cell r="A95" t="str">
            <v>Nepal</v>
          </cell>
        </row>
        <row r="96">
          <cell r="A96" t="str">
            <v>Nicaragua</v>
          </cell>
        </row>
        <row r="97">
          <cell r="A97" t="str">
            <v>Niger</v>
          </cell>
        </row>
        <row r="98">
          <cell r="A98" t="str">
            <v>Nigeria</v>
          </cell>
        </row>
        <row r="99">
          <cell r="A99" t="str">
            <v>Niue</v>
          </cell>
        </row>
        <row r="100">
          <cell r="A100" t="str">
            <v>Pakistan</v>
          </cell>
        </row>
        <row r="101">
          <cell r="A101" t="str">
            <v>Palau</v>
          </cell>
        </row>
        <row r="102">
          <cell r="A102" t="str">
            <v>Panama</v>
          </cell>
        </row>
        <row r="103">
          <cell r="A103" t="str">
            <v>Papua New Guinea</v>
          </cell>
        </row>
        <row r="104">
          <cell r="A104" t="str">
            <v>Paraguay</v>
          </cell>
        </row>
        <row r="105">
          <cell r="A105" t="str">
            <v>Peru</v>
          </cell>
        </row>
        <row r="106">
          <cell r="A106" t="str">
            <v>Philippines</v>
          </cell>
        </row>
        <row r="107">
          <cell r="A107" t="str">
            <v>Rwanda</v>
          </cell>
        </row>
        <row r="108">
          <cell r="A108" t="str">
            <v>Samoa</v>
          </cell>
        </row>
        <row r="109">
          <cell r="A109" t="str">
            <v>Sao Tome and Principe</v>
          </cell>
        </row>
        <row r="110">
          <cell r="A110" t="str">
            <v>Senegal</v>
          </cell>
        </row>
        <row r="111">
          <cell r="A111" t="str">
            <v>Serbia</v>
          </cell>
        </row>
        <row r="112">
          <cell r="A112" t="str">
            <v>Seychelles</v>
          </cell>
        </row>
        <row r="113">
          <cell r="A113" t="str">
            <v>Sierra Leone</v>
          </cell>
        </row>
        <row r="114">
          <cell r="A114" t="str">
            <v>Solomon Islands</v>
          </cell>
        </row>
        <row r="115">
          <cell r="A115" t="str">
            <v>Somalia</v>
          </cell>
        </row>
        <row r="116">
          <cell r="A116" t="str">
            <v>South Africa</v>
          </cell>
        </row>
        <row r="117">
          <cell r="A117" t="str">
            <v>South Sudan</v>
          </cell>
        </row>
        <row r="118">
          <cell r="A118" t="str">
            <v>Sri Lanka</v>
          </cell>
        </row>
        <row r="119">
          <cell r="A119" t="str">
            <v>Saint Helena</v>
          </cell>
        </row>
        <row r="120">
          <cell r="A120" t="str">
            <v>Saint Lucia</v>
          </cell>
        </row>
        <row r="121">
          <cell r="A121" t="str">
            <v>Saint Vincent and the Grenadines</v>
          </cell>
        </row>
        <row r="122">
          <cell r="A122" t="str">
            <v>Sudan</v>
          </cell>
        </row>
        <row r="123">
          <cell r="A123" t="str">
            <v>Suriname</v>
          </cell>
        </row>
        <row r="124">
          <cell r="A124" t="str">
            <v>Swaziland</v>
          </cell>
        </row>
        <row r="125">
          <cell r="A125" t="str">
            <v>Syrian Arab Republic</v>
          </cell>
        </row>
        <row r="126">
          <cell r="A126" t="str">
            <v>Tajikistan</v>
          </cell>
        </row>
        <row r="127">
          <cell r="A127" t="str">
            <v>Tanzania</v>
          </cell>
        </row>
        <row r="128">
          <cell r="A128" t="str">
            <v>Thailand</v>
          </cell>
        </row>
        <row r="129">
          <cell r="A129" t="str">
            <v>Timor-Leste</v>
          </cell>
        </row>
        <row r="130">
          <cell r="A130" t="str">
            <v>Togo</v>
          </cell>
        </row>
        <row r="131">
          <cell r="A131" t="str">
            <v>Tokelau</v>
          </cell>
        </row>
        <row r="132">
          <cell r="A132" t="str">
            <v>Tonga</v>
          </cell>
        </row>
        <row r="133">
          <cell r="A133" t="str">
            <v>Tunisia</v>
          </cell>
        </row>
        <row r="134">
          <cell r="A134" t="str">
            <v>Turkey</v>
          </cell>
        </row>
        <row r="135">
          <cell r="A135" t="str">
            <v>Turkmenistan</v>
          </cell>
        </row>
        <row r="136">
          <cell r="A136" t="str">
            <v>Tuvalu</v>
          </cell>
        </row>
        <row r="137">
          <cell r="A137" t="str">
            <v>Uganda</v>
          </cell>
        </row>
        <row r="138">
          <cell r="A138" t="str">
            <v>Ukraine</v>
          </cell>
        </row>
        <row r="139">
          <cell r="A139" t="str">
            <v>Uruguay</v>
          </cell>
        </row>
        <row r="140">
          <cell r="A140" t="str">
            <v>Uzbekistan</v>
          </cell>
        </row>
        <row r="141">
          <cell r="A141" t="str">
            <v>Vanuatu</v>
          </cell>
        </row>
        <row r="142">
          <cell r="A142" t="str">
            <v>Venezuela</v>
          </cell>
        </row>
        <row r="143">
          <cell r="A143" t="str">
            <v>Viet Nam</v>
          </cell>
        </row>
        <row r="144">
          <cell r="A144" t="str">
            <v>Wallis and Futuna</v>
          </cell>
        </row>
        <row r="145">
          <cell r="A145" t="str">
            <v>West Bank and Gaza Strip</v>
          </cell>
        </row>
        <row r="146">
          <cell r="A146" t="str">
            <v>Yemen</v>
          </cell>
        </row>
        <row r="147">
          <cell r="A147" t="str">
            <v>Zambia</v>
          </cell>
        </row>
        <row r="148">
          <cell r="A148" t="str">
            <v>Zimbabwe</v>
          </cell>
        </row>
      </sheetData>
      <sheetData sheetId="36"/>
      <sheetData sheetId="37"/>
      <sheetData sheetId="38"/>
      <sheetData sheetId="39" refreshError="1"/>
    </sheetDataSet>
  </externalBook>
</externalLink>
</file>

<file path=xl/persons/person.xml><?xml version="1.0" encoding="utf-8"?>
<personList xmlns="http://schemas.microsoft.com/office/spreadsheetml/2018/threadedcomments" xmlns:x="http://schemas.openxmlformats.org/spreadsheetml/2006/main">
  <person displayName="Dan Walton" id="{96A43034-4634-4035-AC8C-FFDC38EF2577}" userId="03cc2f93d498b267" providerId="Windows Live"/>
</personList>
</file>

<file path=xl/theme/theme1.xml><?xml version="1.0" encoding="utf-8"?>
<a:theme xmlns:a="http://schemas.openxmlformats.org/drawingml/2006/main" name="DI blue monochrome colour theme">
  <a:themeElements>
    <a:clrScheme name="DI blue">
      <a:dk1>
        <a:sysClr val="windowText" lastClr="000000"/>
      </a:dk1>
      <a:lt1>
        <a:sysClr val="window" lastClr="FFFFFF"/>
      </a:lt1>
      <a:dk2>
        <a:srgbClr val="008ACC"/>
      </a:dk2>
      <a:lt2>
        <a:srgbClr val="453F43"/>
      </a:lt2>
      <a:accent1>
        <a:srgbClr val="008ACC"/>
      </a:accent1>
      <a:accent2>
        <a:srgbClr val="88BAE6"/>
      </a:accent2>
      <a:accent3>
        <a:srgbClr val="5DA3DA"/>
      </a:accent3>
      <a:accent4>
        <a:srgbClr val="0072B2"/>
      </a:accent4>
      <a:accent5>
        <a:srgbClr val="0D467C"/>
      </a:accent5>
      <a:accent6>
        <a:srgbClr val="6B656A"/>
      </a:accent6>
      <a:hlink>
        <a:srgbClr val="008ACC"/>
      </a:hlink>
      <a:folHlink>
        <a:srgbClr val="6B656A"/>
      </a:folHlink>
    </a:clrScheme>
    <a:fontScheme name="Office Classic 2">
      <a:majorFont>
        <a:latin typeface="Arial"/>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ajorFont>
      <a:minorFont>
        <a:latin typeface="Arial"/>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P9" dT="2022-05-30T09:41:14.84" personId="{96A43034-4634-4035-AC8C-FFDC38EF2577}" id="{D4A01A81-6559-477A-8D1C-967D62EE1DD5}">
    <text>Appears correct</text>
  </threadedComment>
  <threadedComment ref="F18" dT="2022-05-27T10:09:17.91" personId="{96A43034-4634-4035-AC8C-FFDC38EF2577}" id="{3E54326B-0D03-4447-801D-17B9A855F471}">
    <text>No data</text>
  </threadedComment>
  <threadedComment ref="G20" dT="2022-05-27T10:09:17.91" personId="{96A43034-4634-4035-AC8C-FFDC38EF2577}" id="{5A4228F6-29BA-4B74-AA9E-500F5E2593E3}">
    <text>No data</text>
  </threadedComment>
  <threadedComment ref="E26" dT="2022-05-27T10:09:04.38" personId="{96A43034-4634-4035-AC8C-FFDC38EF2577}" id="{D45594C4-F125-4F72-A9BD-3F2D41545C64}">
    <text>Not assessed</text>
  </threadedComment>
  <threadedComment ref="G31" dT="2022-05-27T10:09:17.91" personId="{96A43034-4634-4035-AC8C-FFDC38EF2577}" id="{14807BD9-039C-4833-AB4A-8DE49F5223A7}">
    <text>No data</text>
  </threadedComment>
  <threadedComment ref="Q33" dT="2022-05-30T09:41:36.21" personId="{96A43034-4634-4035-AC8C-FFDC38EF2577}" id="{7A1605D9-B15A-4661-AC5E-26389FB1E0DE}">
    <text>Removed - appears to be a data error at source.</text>
  </threadedComment>
  <threadedComment ref="F42" dT="2022-05-27T10:09:25.26" personId="{96A43034-4634-4035-AC8C-FFDC38EF2577}" id="{3634D31A-F562-4EC7-82DC-39FF6A93F004}">
    <text>No data</text>
  </threadedComment>
</ThreadedComments>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4.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5.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hyperlink" Target="../../niklasr/AppData/Local/Microsoft/Windows/Temporary%20Internet%20Files/Content.Outlook/R1MDZQU2/Data%20checking%20tips.docx"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6.bin"/><Relationship Id="rId4" Type="http://schemas.microsoft.com/office/2017/10/relationships/threadedComment" Target="../threadedComments/threadedComment1.xml"/></Relationships>
</file>

<file path=xl/worksheets/_rels/sheet3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24"/>
  <sheetViews>
    <sheetView workbookViewId="0">
      <selection activeCell="H14" sqref="H14"/>
    </sheetView>
  </sheetViews>
  <sheetFormatPr defaultColWidth="8.75" defaultRowHeight="13.5"/>
  <cols>
    <col min="1" max="1" width="22.6640625" style="3" customWidth="1"/>
    <col min="2" max="2" width="34.9140625" style="3" customWidth="1"/>
    <col min="3" max="3" width="11.1640625" style="3" customWidth="1"/>
    <col min="4" max="4" width="11.25" style="3" customWidth="1"/>
    <col min="5" max="16384" width="8.75" style="3"/>
  </cols>
  <sheetData>
    <row r="1" spans="1:8">
      <c r="A1" s="2" t="s">
        <v>1</v>
      </c>
      <c r="B1" s="33" t="s">
        <v>192</v>
      </c>
    </row>
    <row r="2" spans="1:8" ht="14">
      <c r="A2" s="2" t="s">
        <v>0</v>
      </c>
      <c r="B2" s="4"/>
    </row>
    <row r="3" spans="1:8" ht="14.25" customHeight="1">
      <c r="A3" s="46" t="s">
        <v>195</v>
      </c>
      <c r="B3" s="35"/>
      <c r="C3" s="35"/>
      <c r="D3" s="34"/>
      <c r="E3" s="35"/>
      <c r="F3" s="35"/>
      <c r="G3" s="33"/>
      <c r="H3" s="33"/>
    </row>
    <row r="4" spans="1:8">
      <c r="A4" s="45"/>
      <c r="B4" s="35"/>
      <c r="C4" s="35"/>
      <c r="D4" s="34"/>
      <c r="E4" s="35"/>
      <c r="F4" s="35"/>
      <c r="G4" s="33"/>
      <c r="H4" s="33"/>
    </row>
    <row r="5" spans="1:8" s="33" customFormat="1" ht="14">
      <c r="A5" s="36"/>
      <c r="B5" s="43" t="s">
        <v>83</v>
      </c>
      <c r="C5" s="35"/>
      <c r="D5" s="37"/>
      <c r="E5" s="35"/>
      <c r="F5" s="35"/>
      <c r="G5" s="31"/>
      <c r="H5" s="31"/>
    </row>
    <row r="6" spans="1:8" s="33" customFormat="1" ht="14">
      <c r="A6" s="36"/>
      <c r="B6" s="44" t="s">
        <v>77</v>
      </c>
      <c r="C6" s="35"/>
      <c r="D6" s="37"/>
      <c r="E6" s="35"/>
      <c r="F6" s="35"/>
      <c r="G6" s="31"/>
      <c r="H6" s="31"/>
    </row>
    <row r="7" spans="1:8" s="33" customFormat="1" ht="14">
      <c r="A7" s="36"/>
      <c r="B7" s="44" t="s">
        <v>81</v>
      </c>
      <c r="C7" s="35"/>
      <c r="D7" s="37"/>
      <c r="E7" s="35"/>
      <c r="F7" s="35"/>
      <c r="G7" s="31"/>
      <c r="H7" s="31"/>
    </row>
    <row r="8" spans="1:8" s="33" customFormat="1" ht="14">
      <c r="A8" s="36"/>
      <c r="B8" s="44" t="s">
        <v>80</v>
      </c>
      <c r="C8" s="35"/>
      <c r="D8" s="37"/>
      <c r="E8" s="35"/>
      <c r="F8" s="35"/>
      <c r="G8" s="31"/>
      <c r="H8" s="31"/>
    </row>
    <row r="9" spans="1:8" s="33" customFormat="1" ht="14">
      <c r="A9" s="2"/>
      <c r="B9" s="44" t="s">
        <v>82</v>
      </c>
      <c r="C9" s="37"/>
      <c r="D9" s="37"/>
      <c r="E9" s="37"/>
      <c r="F9" s="37"/>
      <c r="G9" s="39"/>
      <c r="H9" s="39"/>
    </row>
    <row r="10" spans="1:8" s="33" customFormat="1" ht="14">
      <c r="A10" s="2"/>
      <c r="B10" s="44" t="s">
        <v>87</v>
      </c>
      <c r="C10" s="37"/>
      <c r="D10" s="41"/>
      <c r="E10" s="37"/>
      <c r="F10" s="37"/>
      <c r="G10" s="39"/>
      <c r="H10" s="39"/>
    </row>
    <row r="11" spans="1:8">
      <c r="A11" s="2"/>
      <c r="B11" s="44" t="s">
        <v>85</v>
      </c>
      <c r="D11" s="33"/>
    </row>
    <row r="12" spans="1:8">
      <c r="A12" s="2"/>
      <c r="B12" s="44" t="s">
        <v>88</v>
      </c>
      <c r="D12" s="33"/>
    </row>
    <row r="13" spans="1:8">
      <c r="A13" s="2"/>
      <c r="B13" s="44" t="s">
        <v>89</v>
      </c>
      <c r="D13" s="33"/>
    </row>
    <row r="14" spans="1:8">
      <c r="A14" s="2"/>
      <c r="B14" s="44" t="s">
        <v>90</v>
      </c>
      <c r="D14" s="33"/>
    </row>
    <row r="16" spans="1:8" ht="14">
      <c r="A16" s="578" t="s">
        <v>2</v>
      </c>
      <c r="B16" s="578"/>
      <c r="C16" s="578"/>
      <c r="D16" s="5"/>
      <c r="E16" s="5"/>
      <c r="F16" s="5"/>
      <c r="G16" s="5"/>
    </row>
    <row r="17" spans="1:7">
      <c r="B17" s="3" t="s">
        <v>3</v>
      </c>
      <c r="C17" s="3" t="s">
        <v>4</v>
      </c>
      <c r="D17" s="3" t="s">
        <v>5</v>
      </c>
    </row>
    <row r="18" spans="1:7">
      <c r="C18" s="49"/>
    </row>
    <row r="19" spans="1:7">
      <c r="A19" s="3" t="s">
        <v>106</v>
      </c>
    </row>
    <row r="21" spans="1:7">
      <c r="C21" s="49"/>
    </row>
    <row r="23" spans="1:7" ht="14">
      <c r="A23" s="578" t="s">
        <v>6</v>
      </c>
      <c r="B23" s="578"/>
      <c r="C23" s="578"/>
      <c r="D23" s="5"/>
      <c r="E23" s="5"/>
      <c r="F23" s="5"/>
      <c r="G23" s="5"/>
    </row>
    <row r="24" spans="1:7">
      <c r="B24" s="3" t="s">
        <v>3</v>
      </c>
      <c r="C24" s="3" t="s">
        <v>4</v>
      </c>
      <c r="D24" s="3" t="s">
        <v>7</v>
      </c>
    </row>
  </sheetData>
  <mergeCells count="2">
    <mergeCell ref="A23:C23"/>
    <mergeCell ref="A16:C16"/>
  </mergeCell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5FB415-D7AA-4B88-B607-F7C4B5F2EE9A}">
  <dimension ref="A1:F16"/>
  <sheetViews>
    <sheetView topLeftCell="A16" workbookViewId="0">
      <selection activeCell="B19" sqref="B19"/>
    </sheetView>
  </sheetViews>
  <sheetFormatPr defaultColWidth="8" defaultRowHeight="14"/>
  <cols>
    <col min="1" max="1" width="29.83203125" style="242" customWidth="1"/>
    <col min="2" max="2" width="25.5" style="242" customWidth="1"/>
    <col min="3" max="3" width="25.33203125" style="242" customWidth="1"/>
    <col min="4" max="4" width="19.83203125" style="242" customWidth="1"/>
    <col min="5" max="5" width="20.25" style="242" customWidth="1"/>
    <col min="6" max="6" width="14.33203125" style="242" customWidth="1"/>
    <col min="7" max="16384" width="8" style="242"/>
  </cols>
  <sheetData>
    <row r="1" spans="1:6" s="219" customFormat="1" ht="29" customHeight="1"/>
    <row r="2" spans="1:6" s="219" customFormat="1">
      <c r="A2" s="219" t="s">
        <v>292</v>
      </c>
    </row>
    <row r="3" spans="1:6" s="219" customFormat="1"/>
    <row r="4" spans="1:6" s="219" customFormat="1">
      <c r="A4" s="257" t="s">
        <v>338</v>
      </c>
    </row>
    <row r="5" spans="1:6" s="219" customFormat="1">
      <c r="A5" s="219" t="s">
        <v>380</v>
      </c>
      <c r="B5" s="219" t="s">
        <v>381</v>
      </c>
    </row>
    <row r="6" spans="1:6" s="219" customFormat="1">
      <c r="A6" s="219" t="s">
        <v>317</v>
      </c>
      <c r="B6" s="219" t="s">
        <v>373</v>
      </c>
    </row>
    <row r="7" spans="1:6" s="219" customFormat="1">
      <c r="A7" s="219" t="s">
        <v>319</v>
      </c>
      <c r="B7" s="219" t="s">
        <v>374</v>
      </c>
    </row>
    <row r="8" spans="1:6" s="219" customFormat="1">
      <c r="A8" s="219" t="s">
        <v>104</v>
      </c>
      <c r="B8" s="219" t="s">
        <v>375</v>
      </c>
    </row>
    <row r="9" spans="1:6" s="219" customFormat="1">
      <c r="A9" s="220"/>
    </row>
    <row r="11" spans="1:6">
      <c r="C11" s="243"/>
      <c r="D11" s="243"/>
    </row>
    <row r="12" spans="1:6">
      <c r="B12" s="327"/>
      <c r="C12" s="328">
        <v>2018</v>
      </c>
      <c r="D12" s="328">
        <v>2019</v>
      </c>
      <c r="E12" s="328">
        <v>2020</v>
      </c>
      <c r="F12" s="329">
        <v>2021</v>
      </c>
    </row>
    <row r="13" spans="1:6">
      <c r="B13" s="330" t="s">
        <v>376</v>
      </c>
      <c r="C13" s="331">
        <v>67.415939807641706</v>
      </c>
      <c r="D13" s="331">
        <v>78.383575484690738</v>
      </c>
      <c r="E13" s="331">
        <v>123.12936883333333</v>
      </c>
      <c r="F13" s="332">
        <v>223.50529232524028</v>
      </c>
    </row>
    <row r="14" spans="1:6" ht="14.5" customHeight="1">
      <c r="B14" s="330" t="s">
        <v>377</v>
      </c>
      <c r="C14" s="331">
        <v>201.04260623497768</v>
      </c>
      <c r="D14" s="331">
        <v>265.18701943062962</v>
      </c>
      <c r="E14" s="331">
        <v>241.57724293289675</v>
      </c>
      <c r="F14" s="332">
        <v>363.44212613768696</v>
      </c>
    </row>
    <row r="15" spans="1:6">
      <c r="B15" s="330" t="s">
        <v>378</v>
      </c>
      <c r="C15" s="331">
        <v>166.48277166666881</v>
      </c>
      <c r="D15" s="331">
        <v>228.77968155297398</v>
      </c>
      <c r="E15" s="331">
        <v>395.17747107855996</v>
      </c>
      <c r="F15" s="333">
        <v>466.20796021723669</v>
      </c>
    </row>
    <row r="16" spans="1:6">
      <c r="B16" s="327" t="s">
        <v>379</v>
      </c>
      <c r="C16" s="334">
        <v>434.94131770928823</v>
      </c>
      <c r="D16" s="334">
        <v>572.3502764682944</v>
      </c>
      <c r="E16" s="334">
        <v>759.8840828447901</v>
      </c>
      <c r="F16" s="335">
        <v>1053.1553786801639</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66A7BC-0617-42C2-81A1-4A7B3C0D540C}">
  <dimension ref="A1:E20"/>
  <sheetViews>
    <sheetView topLeftCell="A22" workbookViewId="0">
      <selection activeCell="A5" sqref="A5:A8"/>
    </sheetView>
  </sheetViews>
  <sheetFormatPr defaultColWidth="8" defaultRowHeight="14"/>
  <cols>
    <col min="1" max="1" width="37" style="242" customWidth="1"/>
    <col min="2" max="2" width="62.83203125" style="242" customWidth="1"/>
    <col min="3" max="3" width="31.33203125" style="242" customWidth="1"/>
    <col min="4" max="4" width="51.33203125" style="242" bestFit="1" customWidth="1"/>
    <col min="5" max="5" width="29.6640625" style="242" customWidth="1"/>
    <col min="6" max="16384" width="8" style="242"/>
  </cols>
  <sheetData>
    <row r="1" spans="1:5" s="219" customFormat="1" ht="37" customHeight="1"/>
    <row r="2" spans="1:5" s="219" customFormat="1">
      <c r="A2" s="219" t="s">
        <v>292</v>
      </c>
    </row>
    <row r="3" spans="1:5" s="219" customFormat="1"/>
    <row r="4" spans="1:5" s="219" customFormat="1">
      <c r="A4" s="257" t="s">
        <v>338</v>
      </c>
    </row>
    <row r="5" spans="1:5" s="219" customFormat="1">
      <c r="A5" s="219" t="s">
        <v>395</v>
      </c>
      <c r="B5" s="219" t="s">
        <v>396</v>
      </c>
    </row>
    <row r="6" spans="1:5" s="219" customFormat="1">
      <c r="A6" s="219" t="s">
        <v>317</v>
      </c>
      <c r="B6" s="238" t="s">
        <v>382</v>
      </c>
    </row>
    <row r="7" spans="1:5" s="219" customFormat="1">
      <c r="A7" s="219" t="s">
        <v>319</v>
      </c>
      <c r="B7" s="238" t="s">
        <v>383</v>
      </c>
    </row>
    <row r="8" spans="1:5" s="219" customFormat="1">
      <c r="A8" s="219" t="s">
        <v>104</v>
      </c>
      <c r="B8" s="238" t="s">
        <v>384</v>
      </c>
    </row>
    <row r="9" spans="1:5" s="219" customFormat="1">
      <c r="A9" s="220"/>
    </row>
    <row r="10" spans="1:5">
      <c r="B10" s="243"/>
      <c r="C10" s="243"/>
      <c r="D10" s="243"/>
      <c r="E10" s="243"/>
    </row>
    <row r="11" spans="1:5">
      <c r="B11" s="242" t="s">
        <v>385</v>
      </c>
    </row>
    <row r="12" spans="1:5">
      <c r="B12" s="336" t="s">
        <v>359</v>
      </c>
      <c r="C12" s="337">
        <v>2020</v>
      </c>
      <c r="D12" s="338" t="s">
        <v>386</v>
      </c>
    </row>
    <row r="13" spans="1:5">
      <c r="B13" s="339" t="s">
        <v>387</v>
      </c>
      <c r="C13" s="243">
        <v>122162.42788500087</v>
      </c>
      <c r="D13" s="340"/>
    </row>
    <row r="14" spans="1:5">
      <c r="B14" s="339" t="s">
        <v>388</v>
      </c>
      <c r="C14" s="243">
        <v>5689.0983519999972</v>
      </c>
      <c r="D14" s="341">
        <v>4.6569951584095083E-2</v>
      </c>
    </row>
    <row r="15" spans="1:5" ht="14.5" customHeight="1">
      <c r="B15" s="342" t="s">
        <v>389</v>
      </c>
      <c r="C15" s="343">
        <v>15549.068746000139</v>
      </c>
      <c r="D15" s="344">
        <v>0.12728192305278552</v>
      </c>
    </row>
    <row r="16" spans="1:5">
      <c r="B16" s="345" t="s">
        <v>390</v>
      </c>
      <c r="C16" s="243">
        <v>269.82143600000001</v>
      </c>
      <c r="D16" s="341">
        <v>2.208710490380887E-3</v>
      </c>
    </row>
    <row r="17" spans="2:4">
      <c r="B17" s="339"/>
      <c r="C17" s="136"/>
      <c r="D17" s="346" t="s">
        <v>391</v>
      </c>
    </row>
    <row r="18" spans="2:4">
      <c r="B18" s="347" t="s">
        <v>392</v>
      </c>
      <c r="C18" s="243">
        <v>86.777582999999993</v>
      </c>
      <c r="D18" s="341">
        <v>0.32161115249568234</v>
      </c>
    </row>
    <row r="19" spans="2:4">
      <c r="B19" s="347" t="s">
        <v>393</v>
      </c>
      <c r="C19" s="243">
        <v>141.34209200000001</v>
      </c>
      <c r="D19" s="341">
        <v>0.52383566737818421</v>
      </c>
    </row>
    <row r="20" spans="2:4">
      <c r="B20" s="348" t="s">
        <v>394</v>
      </c>
      <c r="C20" s="343">
        <v>41.701761000000005</v>
      </c>
      <c r="D20" s="344">
        <v>0.1545531801261335</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719647-5433-4E9D-94C2-9BFACE78E36B}">
  <dimension ref="A1:B8"/>
  <sheetViews>
    <sheetView tabSelected="1" workbookViewId="0">
      <selection activeCell="B7" sqref="B7"/>
    </sheetView>
  </sheetViews>
  <sheetFormatPr defaultRowHeight="14"/>
  <cols>
    <col min="1" max="1" width="36.58203125" customWidth="1"/>
  </cols>
  <sheetData>
    <row r="1" spans="1:2" ht="34" customHeight="1">
      <c r="A1" s="219"/>
    </row>
    <row r="2" spans="1:2">
      <c r="A2" s="219" t="s">
        <v>292</v>
      </c>
    </row>
    <row r="3" spans="1:2">
      <c r="A3" s="219"/>
    </row>
    <row r="4" spans="1:2">
      <c r="A4" s="257" t="s">
        <v>338</v>
      </c>
    </row>
    <row r="5" spans="1:2">
      <c r="A5" s="219" t="s">
        <v>397</v>
      </c>
      <c r="B5" t="s">
        <v>398</v>
      </c>
    </row>
    <row r="6" spans="1:2">
      <c r="A6" s="219" t="s">
        <v>317</v>
      </c>
      <c r="B6" t="s">
        <v>399</v>
      </c>
    </row>
    <row r="7" spans="1:2">
      <c r="A7" s="219" t="s">
        <v>319</v>
      </c>
      <c r="B7" t="s">
        <v>633</v>
      </c>
    </row>
    <row r="8" spans="1:2">
      <c r="A8" s="219" t="s">
        <v>104</v>
      </c>
    </row>
  </sheetData>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588F35-25FB-4096-A019-E44F5B63E2F0}">
  <dimension ref="A1:L60"/>
  <sheetViews>
    <sheetView workbookViewId="0">
      <selection activeCell="B11" sqref="B10:B11"/>
    </sheetView>
  </sheetViews>
  <sheetFormatPr defaultColWidth="8" defaultRowHeight="14"/>
  <cols>
    <col min="1" max="1" width="29.83203125" style="225" customWidth="1"/>
    <col min="2" max="2" width="25" style="225" customWidth="1"/>
    <col min="3" max="3" width="11.5" style="225" customWidth="1"/>
    <col min="4" max="5" width="11.4140625" style="225" customWidth="1"/>
    <col min="6" max="16384" width="8" style="225"/>
  </cols>
  <sheetData>
    <row r="1" spans="1:12" s="196" customFormat="1" ht="33" customHeight="1"/>
    <row r="2" spans="1:12" s="196" customFormat="1">
      <c r="A2" s="196" t="s">
        <v>292</v>
      </c>
    </row>
    <row r="3" spans="1:12" s="196" customFormat="1"/>
    <row r="4" spans="1:12" s="196" customFormat="1">
      <c r="A4" s="196" t="s">
        <v>448</v>
      </c>
    </row>
    <row r="5" spans="1:12" s="196" customFormat="1">
      <c r="A5" s="196" t="s">
        <v>449</v>
      </c>
      <c r="B5" s="196" t="s">
        <v>450</v>
      </c>
    </row>
    <row r="6" spans="1:12" s="196" customFormat="1">
      <c r="A6" s="196" t="s">
        <v>317</v>
      </c>
      <c r="B6" s="196" t="s">
        <v>400</v>
      </c>
    </row>
    <row r="7" spans="1:12" s="196" customFormat="1">
      <c r="A7" s="196" t="s">
        <v>319</v>
      </c>
      <c r="B7" s="196" t="s">
        <v>401</v>
      </c>
    </row>
    <row r="8" spans="1:12" s="196" customFormat="1">
      <c r="A8" s="196" t="s">
        <v>104</v>
      </c>
      <c r="B8" s="196" t="s">
        <v>402</v>
      </c>
    </row>
    <row r="9" spans="1:12" s="196" customFormat="1">
      <c r="A9" s="290"/>
    </row>
    <row r="10" spans="1:12" ht="14.5" thickBot="1">
      <c r="A10" s="349"/>
      <c r="B10" s="350"/>
      <c r="C10" s="349"/>
      <c r="D10" s="349"/>
      <c r="E10" s="349"/>
      <c r="F10" s="349"/>
      <c r="G10" s="349"/>
      <c r="H10" s="349"/>
      <c r="I10" s="349"/>
      <c r="J10" s="349"/>
      <c r="K10" s="349"/>
      <c r="L10" s="349"/>
    </row>
    <row r="11" spans="1:12" ht="14.5" thickBot="1">
      <c r="A11" s="349"/>
      <c r="B11" s="351" t="s">
        <v>403</v>
      </c>
      <c r="C11" s="352">
        <v>2021</v>
      </c>
      <c r="D11" s="353" t="s">
        <v>404</v>
      </c>
      <c r="E11" s="349"/>
      <c r="F11" s="349"/>
      <c r="G11" s="349"/>
      <c r="H11" s="349"/>
      <c r="I11" s="349"/>
      <c r="J11" s="349"/>
      <c r="K11" s="349"/>
    </row>
    <row r="12" spans="1:12">
      <c r="A12" s="349"/>
      <c r="B12" s="354" t="s">
        <v>405</v>
      </c>
      <c r="C12" s="355">
        <v>9767.8918902910791</v>
      </c>
      <c r="D12" s="356" t="s">
        <v>406</v>
      </c>
      <c r="E12" s="357"/>
      <c r="F12" s="357"/>
      <c r="G12" s="357"/>
      <c r="H12" s="358"/>
      <c r="I12" s="349"/>
      <c r="J12" s="349"/>
      <c r="K12" s="349"/>
    </row>
    <row r="13" spans="1:12">
      <c r="A13" s="359"/>
      <c r="B13" s="354" t="s">
        <v>407</v>
      </c>
      <c r="C13" s="355">
        <v>5586.7041984942098</v>
      </c>
      <c r="D13" s="356" t="s">
        <v>408</v>
      </c>
      <c r="E13" s="357"/>
      <c r="F13" s="357"/>
      <c r="G13" s="357"/>
      <c r="H13" s="358"/>
      <c r="I13" s="349"/>
      <c r="J13" s="349"/>
      <c r="K13" s="349"/>
    </row>
    <row r="14" spans="1:12">
      <c r="A14" s="360"/>
      <c r="B14" s="354" t="s">
        <v>331</v>
      </c>
      <c r="C14" s="361">
        <v>3165.8844553102699</v>
      </c>
      <c r="D14" s="356" t="s">
        <v>409</v>
      </c>
      <c r="E14" s="357"/>
      <c r="F14" s="357"/>
      <c r="G14" s="357"/>
      <c r="H14" s="358"/>
      <c r="I14" s="349"/>
      <c r="J14" s="349"/>
      <c r="K14" s="349"/>
    </row>
    <row r="15" spans="1:12">
      <c r="A15" s="360"/>
      <c r="B15" s="354" t="s">
        <v>410</v>
      </c>
      <c r="C15" s="355">
        <v>2921.0097164979502</v>
      </c>
      <c r="D15" s="356" t="s">
        <v>411</v>
      </c>
      <c r="E15" s="357"/>
      <c r="F15" s="357"/>
      <c r="G15" s="357"/>
      <c r="H15" s="358"/>
      <c r="I15" s="349"/>
      <c r="J15" s="349"/>
      <c r="K15" s="349"/>
    </row>
    <row r="16" spans="1:12" ht="14.5" customHeight="1">
      <c r="A16" s="362"/>
      <c r="B16" s="354" t="s">
        <v>412</v>
      </c>
      <c r="C16" s="355">
        <v>1596.6991300526499</v>
      </c>
      <c r="D16" s="356" t="s">
        <v>413</v>
      </c>
      <c r="E16" s="357"/>
      <c r="F16" s="357"/>
      <c r="G16" s="357"/>
      <c r="H16" s="358"/>
      <c r="I16" s="349"/>
      <c r="J16" s="349"/>
      <c r="K16" s="349"/>
    </row>
    <row r="17" spans="1:11">
      <c r="A17" s="360"/>
      <c r="B17" s="354" t="s">
        <v>414</v>
      </c>
      <c r="C17" s="355">
        <v>1210.8015807482</v>
      </c>
      <c r="D17" s="356" t="s">
        <v>415</v>
      </c>
      <c r="E17" s="357"/>
      <c r="F17" s="357"/>
      <c r="G17" s="357"/>
      <c r="H17" s="358"/>
      <c r="I17" s="349"/>
      <c r="J17" s="349"/>
      <c r="K17" s="349"/>
    </row>
    <row r="18" spans="1:11">
      <c r="A18" s="349"/>
      <c r="B18" s="354" t="s">
        <v>416</v>
      </c>
      <c r="C18" s="355">
        <v>954.34186697505299</v>
      </c>
      <c r="D18" s="356" t="s">
        <v>417</v>
      </c>
      <c r="E18" s="357"/>
      <c r="F18" s="357"/>
      <c r="G18" s="357"/>
      <c r="H18" s="358"/>
      <c r="I18" s="349"/>
      <c r="J18" s="349"/>
      <c r="K18" s="349"/>
    </row>
    <row r="19" spans="1:11">
      <c r="A19" s="349"/>
      <c r="B19" s="354" t="s">
        <v>418</v>
      </c>
      <c r="C19" s="355">
        <v>752.38047714281095</v>
      </c>
      <c r="D19" s="356" t="s">
        <v>419</v>
      </c>
      <c r="E19" s="357"/>
      <c r="F19" s="357"/>
      <c r="G19" s="357"/>
      <c r="H19" s="358"/>
      <c r="I19" s="349"/>
      <c r="J19" s="349"/>
      <c r="K19" s="349"/>
    </row>
    <row r="20" spans="1:11">
      <c r="A20" s="349"/>
      <c r="B20" s="354" t="s">
        <v>420</v>
      </c>
      <c r="C20" s="355">
        <v>745.48723484624304</v>
      </c>
      <c r="D20" s="356" t="s">
        <v>421</v>
      </c>
      <c r="E20" s="357"/>
      <c r="F20" s="357"/>
      <c r="G20" s="357"/>
      <c r="H20" s="358"/>
      <c r="I20" s="349"/>
      <c r="J20" s="349"/>
      <c r="K20" s="349"/>
    </row>
    <row r="21" spans="1:11">
      <c r="A21" s="349"/>
      <c r="B21" s="354" t="s">
        <v>422</v>
      </c>
      <c r="C21" s="355">
        <v>679.95446156380797</v>
      </c>
      <c r="D21" s="356" t="s">
        <v>423</v>
      </c>
      <c r="E21" s="357"/>
      <c r="F21" s="357"/>
      <c r="G21" s="357"/>
      <c r="H21" s="358"/>
      <c r="I21" s="349"/>
      <c r="J21" s="349"/>
      <c r="K21" s="349"/>
    </row>
    <row r="22" spans="1:11">
      <c r="A22" s="349"/>
      <c r="B22" s="354" t="s">
        <v>424</v>
      </c>
      <c r="C22" s="355">
        <v>664.99649687756005</v>
      </c>
      <c r="D22" s="356" t="s">
        <v>425</v>
      </c>
      <c r="E22" s="357"/>
      <c r="F22" s="357"/>
      <c r="G22" s="357"/>
      <c r="H22" s="358"/>
      <c r="I22" s="349"/>
      <c r="J22" s="349"/>
      <c r="K22" s="349"/>
    </row>
    <row r="23" spans="1:11">
      <c r="A23" s="349"/>
      <c r="B23" s="354" t="s">
        <v>426</v>
      </c>
      <c r="C23" s="355">
        <v>649.405221251949</v>
      </c>
      <c r="D23" s="356" t="s">
        <v>427</v>
      </c>
      <c r="E23" s="357"/>
      <c r="F23" s="357"/>
      <c r="G23" s="357"/>
      <c r="H23" s="358"/>
      <c r="I23" s="349"/>
      <c r="J23" s="349"/>
      <c r="K23" s="349"/>
    </row>
    <row r="24" spans="1:11">
      <c r="A24" s="349"/>
      <c r="B24" s="354" t="s">
        <v>428</v>
      </c>
      <c r="C24" s="355">
        <v>591.68548137505798</v>
      </c>
      <c r="D24" s="356" t="s">
        <v>429</v>
      </c>
      <c r="E24" s="357"/>
      <c r="F24" s="357"/>
      <c r="G24" s="357"/>
      <c r="H24" s="358"/>
      <c r="I24" s="349"/>
      <c r="J24" s="349"/>
      <c r="K24" s="349"/>
    </row>
    <row r="25" spans="1:11">
      <c r="A25" s="349"/>
      <c r="B25" s="354" t="s">
        <v>430</v>
      </c>
      <c r="C25" s="355">
        <v>552.79355391408501</v>
      </c>
      <c r="D25" s="356" t="s">
        <v>431</v>
      </c>
      <c r="E25" s="357"/>
      <c r="F25" s="357"/>
      <c r="G25" s="357"/>
      <c r="H25" s="358"/>
      <c r="I25" s="349"/>
      <c r="J25" s="349"/>
      <c r="K25" s="349"/>
    </row>
    <row r="26" spans="1:11">
      <c r="A26" s="349"/>
      <c r="B26" s="354" t="s">
        <v>432</v>
      </c>
      <c r="C26" s="355">
        <v>523.14948998510499</v>
      </c>
      <c r="D26" s="356" t="s">
        <v>433</v>
      </c>
      <c r="E26" s="357"/>
      <c r="F26" s="357"/>
      <c r="G26" s="357"/>
      <c r="H26" s="358"/>
      <c r="I26" s="349"/>
      <c r="J26" s="349"/>
      <c r="K26" s="349"/>
    </row>
    <row r="27" spans="1:11">
      <c r="A27" s="349"/>
      <c r="B27" s="354" t="s">
        <v>434</v>
      </c>
      <c r="C27" s="355">
        <v>454.20479168232998</v>
      </c>
      <c r="D27" s="356" t="s">
        <v>435</v>
      </c>
      <c r="E27" s="357"/>
      <c r="F27" s="357"/>
      <c r="G27" s="357"/>
      <c r="H27" s="358"/>
      <c r="I27" s="349"/>
      <c r="J27" s="349"/>
      <c r="K27" s="349"/>
    </row>
    <row r="28" spans="1:11">
      <c r="A28" s="349"/>
      <c r="B28" s="354" t="s">
        <v>436</v>
      </c>
      <c r="C28" s="355">
        <v>374.51502936534098</v>
      </c>
      <c r="D28" s="356" t="s">
        <v>437</v>
      </c>
      <c r="E28" s="357"/>
      <c r="F28" s="357"/>
      <c r="G28" s="357"/>
      <c r="H28" s="358"/>
      <c r="I28" s="349"/>
      <c r="J28" s="349"/>
      <c r="K28" s="349"/>
    </row>
    <row r="29" spans="1:11">
      <c r="A29" s="349"/>
      <c r="B29" s="354" t="s">
        <v>438</v>
      </c>
      <c r="C29" s="355">
        <v>362.15192670115999</v>
      </c>
      <c r="D29" s="356" t="s">
        <v>439</v>
      </c>
      <c r="E29" s="357"/>
      <c r="F29" s="357"/>
      <c r="G29" s="357"/>
      <c r="H29" s="358"/>
      <c r="I29" s="349"/>
      <c r="J29" s="349"/>
      <c r="K29" s="349"/>
    </row>
    <row r="30" spans="1:11">
      <c r="A30" s="349"/>
      <c r="B30" s="354" t="s">
        <v>440</v>
      </c>
      <c r="C30" s="355">
        <v>268.91742099569802</v>
      </c>
      <c r="D30" s="356" t="s">
        <v>441</v>
      </c>
      <c r="E30" s="357"/>
      <c r="F30" s="357"/>
      <c r="G30" s="357"/>
      <c r="H30" s="358"/>
      <c r="I30" s="349"/>
      <c r="J30" s="349"/>
      <c r="K30" s="349"/>
    </row>
    <row r="31" spans="1:11">
      <c r="A31" s="349"/>
      <c r="B31" s="354" t="s">
        <v>442</v>
      </c>
      <c r="C31" s="355">
        <v>263.51980076069401</v>
      </c>
      <c r="D31" s="356" t="s">
        <v>443</v>
      </c>
      <c r="E31" s="357"/>
      <c r="F31" s="357"/>
      <c r="G31" s="357"/>
      <c r="H31" s="358"/>
      <c r="I31" s="349"/>
      <c r="J31" s="349"/>
      <c r="K31" s="349"/>
    </row>
    <row r="32" spans="1:11">
      <c r="A32" s="349"/>
      <c r="B32" s="354" t="s">
        <v>444</v>
      </c>
      <c r="C32" s="355">
        <v>195.899887074134</v>
      </c>
      <c r="D32" s="356" t="s">
        <v>445</v>
      </c>
      <c r="E32" s="358"/>
      <c r="F32" s="349"/>
      <c r="G32" s="349"/>
      <c r="H32" s="349"/>
    </row>
    <row r="33" spans="1:8" ht="14.5" thickBot="1">
      <c r="A33" s="349"/>
      <c r="B33" s="363" t="s">
        <v>446</v>
      </c>
      <c r="C33" s="364">
        <v>191.607610879726</v>
      </c>
      <c r="D33" s="365" t="s">
        <v>447</v>
      </c>
      <c r="E33" s="358"/>
      <c r="F33" s="349"/>
      <c r="G33" s="349"/>
      <c r="H33" s="349"/>
    </row>
    <row r="34" spans="1:8">
      <c r="A34" s="349"/>
      <c r="B34" s="357"/>
      <c r="C34" s="357"/>
      <c r="D34" s="357"/>
      <c r="E34" s="358"/>
      <c r="F34" s="349"/>
      <c r="G34" s="349"/>
      <c r="H34" s="349"/>
    </row>
    <row r="35" spans="1:8">
      <c r="A35" s="349"/>
      <c r="B35" s="357"/>
      <c r="C35" s="357"/>
      <c r="D35" s="357"/>
      <c r="E35" s="358"/>
      <c r="F35" s="349"/>
      <c r="G35" s="349"/>
      <c r="H35" s="349"/>
    </row>
    <row r="36" spans="1:8">
      <c r="A36" s="349"/>
      <c r="B36" s="357"/>
      <c r="C36" s="357"/>
      <c r="D36" s="357"/>
      <c r="E36" s="358"/>
      <c r="F36" s="349"/>
      <c r="G36" s="349"/>
      <c r="H36" s="349"/>
    </row>
    <row r="37" spans="1:8">
      <c r="A37" s="349"/>
      <c r="B37" s="357"/>
      <c r="C37" s="357"/>
      <c r="D37" s="357"/>
      <c r="E37" s="358"/>
      <c r="F37" s="349"/>
      <c r="G37" s="349"/>
      <c r="H37" s="349"/>
    </row>
    <row r="38" spans="1:8">
      <c r="A38" s="349"/>
      <c r="B38" s="357"/>
      <c r="C38" s="357"/>
      <c r="D38" s="357"/>
      <c r="E38" s="358"/>
      <c r="F38" s="349"/>
      <c r="G38" s="349"/>
      <c r="H38" s="349"/>
    </row>
    <row r="39" spans="1:8">
      <c r="A39" s="349"/>
      <c r="B39" s="357"/>
      <c r="C39" s="357"/>
      <c r="D39" s="357"/>
      <c r="E39" s="358"/>
      <c r="F39" s="349"/>
      <c r="G39" s="349"/>
      <c r="H39" s="349"/>
    </row>
    <row r="40" spans="1:8">
      <c r="A40" s="349"/>
      <c r="B40" s="357"/>
      <c r="C40" s="357"/>
      <c r="D40" s="357"/>
      <c r="E40" s="358"/>
      <c r="F40" s="349"/>
      <c r="G40" s="349"/>
      <c r="H40" s="349"/>
    </row>
    <row r="41" spans="1:8">
      <c r="A41" s="349"/>
      <c r="B41" s="357"/>
      <c r="C41" s="357"/>
      <c r="D41" s="357"/>
      <c r="E41" s="358"/>
      <c r="F41" s="349"/>
      <c r="G41" s="349"/>
      <c r="H41" s="349"/>
    </row>
    <row r="42" spans="1:8">
      <c r="A42" s="349"/>
      <c r="B42" s="357"/>
      <c r="C42" s="357"/>
      <c r="D42" s="357"/>
      <c r="E42" s="358"/>
      <c r="F42" s="349"/>
      <c r="G42" s="349"/>
      <c r="H42" s="349"/>
    </row>
    <row r="43" spans="1:8">
      <c r="A43" s="349"/>
      <c r="B43" s="357"/>
      <c r="C43" s="357"/>
      <c r="D43" s="357"/>
      <c r="E43" s="358"/>
      <c r="F43" s="349"/>
      <c r="G43" s="349"/>
      <c r="H43" s="349"/>
    </row>
    <row r="44" spans="1:8">
      <c r="A44" s="349"/>
      <c r="B44" s="357"/>
      <c r="C44" s="357"/>
      <c r="D44" s="357"/>
      <c r="E44" s="358"/>
      <c r="F44" s="349"/>
      <c r="G44" s="349"/>
      <c r="H44" s="349"/>
    </row>
    <row r="45" spans="1:8">
      <c r="A45" s="349"/>
      <c r="B45" s="357"/>
      <c r="C45" s="357"/>
      <c r="D45" s="357"/>
      <c r="E45" s="358"/>
      <c r="F45" s="349"/>
      <c r="G45" s="349"/>
      <c r="H45" s="349"/>
    </row>
    <row r="46" spans="1:8">
      <c r="A46" s="349"/>
      <c r="B46" s="357"/>
      <c r="C46" s="357"/>
      <c r="D46" s="357"/>
      <c r="E46" s="358"/>
      <c r="F46" s="349"/>
      <c r="G46" s="349"/>
      <c r="H46" s="349"/>
    </row>
    <row r="47" spans="1:8">
      <c r="A47" s="349"/>
      <c r="B47" s="357"/>
      <c r="C47" s="357"/>
      <c r="D47" s="357"/>
      <c r="E47" s="358"/>
      <c r="F47" s="349"/>
      <c r="G47" s="349"/>
      <c r="H47" s="349"/>
    </row>
    <row r="48" spans="1:8">
      <c r="A48" s="349"/>
      <c r="B48" s="357"/>
      <c r="C48" s="357"/>
      <c r="D48" s="357"/>
      <c r="E48" s="358"/>
      <c r="F48" s="349"/>
      <c r="G48" s="349"/>
      <c r="H48" s="349"/>
    </row>
    <row r="49" spans="1:12">
      <c r="A49" s="349"/>
      <c r="B49" s="357"/>
      <c r="C49" s="357"/>
      <c r="D49" s="357"/>
      <c r="E49" s="358"/>
      <c r="F49" s="349"/>
      <c r="G49" s="349"/>
      <c r="H49" s="349"/>
    </row>
    <row r="50" spans="1:12">
      <c r="A50" s="349"/>
      <c r="B50" s="357"/>
      <c r="C50" s="357"/>
      <c r="D50" s="357"/>
      <c r="E50" s="358"/>
      <c r="F50" s="349"/>
      <c r="G50" s="349"/>
      <c r="H50" s="349"/>
    </row>
    <row r="51" spans="1:12">
      <c r="A51" s="349"/>
      <c r="B51" s="357"/>
      <c r="C51" s="357"/>
      <c r="D51" s="357"/>
      <c r="E51" s="358"/>
      <c r="F51" s="349"/>
      <c r="G51" s="349"/>
      <c r="H51" s="349"/>
    </row>
    <row r="52" spans="1:12">
      <c r="A52" s="349"/>
      <c r="B52" s="357"/>
      <c r="C52" s="357"/>
      <c r="D52" s="357"/>
      <c r="E52" s="358"/>
      <c r="F52" s="349"/>
      <c r="G52" s="349"/>
      <c r="H52" s="349"/>
    </row>
    <row r="53" spans="1:12">
      <c r="A53" s="349"/>
      <c r="B53" s="357"/>
      <c r="C53" s="357"/>
      <c r="D53" s="357"/>
      <c r="E53" s="358"/>
      <c r="F53" s="349"/>
      <c r="G53" s="349"/>
      <c r="H53" s="349"/>
    </row>
    <row r="54" spans="1:12">
      <c r="A54" s="349"/>
      <c r="B54" s="357"/>
      <c r="C54" s="357"/>
      <c r="D54" s="357"/>
      <c r="E54" s="358"/>
      <c r="F54" s="349"/>
      <c r="G54" s="349"/>
      <c r="H54" s="349"/>
    </row>
    <row r="55" spans="1:12">
      <c r="A55" s="349"/>
      <c r="B55" s="357"/>
      <c r="C55" s="357"/>
      <c r="D55" s="357"/>
      <c r="E55" s="358"/>
      <c r="F55" s="349"/>
      <c r="G55" s="349"/>
      <c r="H55" s="349"/>
    </row>
    <row r="56" spans="1:12">
      <c r="A56" s="349"/>
      <c r="B56" s="357"/>
      <c r="C56" s="357"/>
      <c r="D56" s="357"/>
      <c r="E56" s="358"/>
      <c r="F56" s="349"/>
      <c r="G56" s="349"/>
      <c r="H56" s="349"/>
    </row>
    <row r="57" spans="1:12">
      <c r="A57" s="349"/>
      <c r="B57" s="357"/>
      <c r="C57" s="357"/>
      <c r="D57" s="357"/>
      <c r="E57" s="358"/>
      <c r="F57" s="349"/>
      <c r="G57" s="349"/>
      <c r="H57" s="349"/>
    </row>
    <row r="58" spans="1:12">
      <c r="A58" s="349"/>
      <c r="B58" s="357"/>
      <c r="C58" s="357"/>
      <c r="D58" s="357"/>
      <c r="E58" s="358"/>
      <c r="F58" s="349"/>
      <c r="G58" s="349"/>
      <c r="H58" s="349"/>
    </row>
    <row r="59" spans="1:12">
      <c r="A59" s="349"/>
      <c r="B59" s="357"/>
      <c r="C59" s="357"/>
      <c r="D59" s="357"/>
      <c r="E59" s="358"/>
      <c r="F59" s="349"/>
      <c r="G59" s="349"/>
      <c r="H59" s="349"/>
    </row>
    <row r="60" spans="1:12">
      <c r="A60" s="349"/>
      <c r="B60" s="350"/>
      <c r="C60" s="349"/>
      <c r="D60" s="349"/>
      <c r="E60" s="349"/>
      <c r="F60" s="349"/>
      <c r="G60" s="349"/>
      <c r="H60" s="349"/>
      <c r="I60" s="349"/>
      <c r="J60" s="349"/>
      <c r="K60" s="349"/>
      <c r="L60" s="349"/>
    </row>
  </sheetData>
  <pageMargins left="0.7" right="0.7" top="0.75" bottom="0.75" header="0.3" footer="0.3"/>
  <ignoredErrors>
    <ignoredError sqref="D12:D33" numberStoredAsText="1"/>
  </ignoredErrors>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843FB4-E681-4847-9C70-5DE2DFA5AD9B}">
  <dimension ref="A1:O33"/>
  <sheetViews>
    <sheetView topLeftCell="E9" workbookViewId="0">
      <selection activeCell="G12" sqref="G12"/>
    </sheetView>
  </sheetViews>
  <sheetFormatPr defaultColWidth="8" defaultRowHeight="14"/>
  <cols>
    <col min="1" max="1" width="29.83203125" style="225" customWidth="1"/>
    <col min="2" max="2" width="15.83203125" style="225" customWidth="1"/>
    <col min="3" max="3" width="15.1640625" style="225" customWidth="1"/>
    <col min="4" max="5" width="12.08203125" style="225" customWidth="1"/>
    <col min="6" max="16384" width="8" style="225"/>
  </cols>
  <sheetData>
    <row r="1" spans="1:15" s="196" customFormat="1" ht="31" customHeight="1"/>
    <row r="2" spans="1:15" s="196" customFormat="1">
      <c r="A2" s="196" t="s">
        <v>292</v>
      </c>
    </row>
    <row r="3" spans="1:15" s="196" customFormat="1"/>
    <row r="4" spans="1:15" s="196" customFormat="1">
      <c r="A4" s="196" t="s">
        <v>448</v>
      </c>
    </row>
    <row r="5" spans="1:15" s="196" customFormat="1">
      <c r="A5" s="196" t="s">
        <v>460</v>
      </c>
      <c r="B5" s="196" t="s">
        <v>459</v>
      </c>
    </row>
    <row r="6" spans="1:15" s="196" customFormat="1">
      <c r="A6" s="196" t="s">
        <v>317</v>
      </c>
      <c r="B6" s="196" t="s">
        <v>451</v>
      </c>
    </row>
    <row r="7" spans="1:15" s="196" customFormat="1">
      <c r="A7" s="196" t="s">
        <v>319</v>
      </c>
      <c r="B7" s="196" t="s">
        <v>401</v>
      </c>
    </row>
    <row r="8" spans="1:15" s="196" customFormat="1">
      <c r="A8" s="196" t="s">
        <v>104</v>
      </c>
      <c r="B8" s="196" t="s">
        <v>452</v>
      </c>
    </row>
    <row r="9" spans="1:15" s="196" customFormat="1">
      <c r="A9" s="290"/>
    </row>
    <row r="10" spans="1:15" s="196" customFormat="1">
      <c r="B10" s="278"/>
    </row>
    <row r="11" spans="1:15" s="196" customFormat="1" ht="14.5" thickBot="1">
      <c r="B11" s="278"/>
      <c r="F11" s="290"/>
      <c r="G11" s="290"/>
      <c r="H11" s="290"/>
      <c r="I11" s="609"/>
      <c r="J11" s="609"/>
      <c r="K11" s="609"/>
      <c r="L11" s="609"/>
      <c r="M11" s="609"/>
      <c r="N11" s="609"/>
      <c r="O11" s="609"/>
    </row>
    <row r="12" spans="1:15" ht="14.5" thickBot="1">
      <c r="B12" s="366" t="s">
        <v>403</v>
      </c>
      <c r="C12" s="367" t="s">
        <v>453</v>
      </c>
      <c r="D12" s="368" t="s">
        <v>454</v>
      </c>
      <c r="E12" s="369" t="s">
        <v>455</v>
      </c>
    </row>
    <row r="13" spans="1:15">
      <c r="B13" s="370" t="s">
        <v>407</v>
      </c>
      <c r="C13" s="371">
        <v>8.5854276972931898E-3</v>
      </c>
      <c r="D13" s="372"/>
      <c r="E13" s="373"/>
    </row>
    <row r="14" spans="1:15">
      <c r="B14" s="374" t="s">
        <v>420</v>
      </c>
      <c r="C14" s="375">
        <v>2.1340015795609578E-3</v>
      </c>
      <c r="D14" s="376">
        <v>1</v>
      </c>
      <c r="E14" s="377">
        <v>5</v>
      </c>
    </row>
    <row r="15" spans="1:15">
      <c r="B15" s="374" t="s">
        <v>456</v>
      </c>
      <c r="C15" s="371">
        <v>1.8108385265498085E-3</v>
      </c>
      <c r="D15" s="378">
        <v>2</v>
      </c>
      <c r="E15" s="377">
        <v>1</v>
      </c>
    </row>
    <row r="16" spans="1:15">
      <c r="B16" s="374" t="s">
        <v>416</v>
      </c>
      <c r="C16" s="375">
        <v>1.6348002074219258E-3</v>
      </c>
      <c r="D16" s="376">
        <v>3</v>
      </c>
      <c r="E16" s="377">
        <v>2</v>
      </c>
    </row>
    <row r="17" spans="2:5">
      <c r="B17" s="374" t="s">
        <v>428</v>
      </c>
      <c r="C17" s="375">
        <v>1.4780689146344766E-3</v>
      </c>
      <c r="D17" s="378">
        <v>4</v>
      </c>
      <c r="E17" s="377">
        <v>3</v>
      </c>
    </row>
    <row r="18" spans="2:5" ht="14.5" customHeight="1">
      <c r="B18" s="374" t="s">
        <v>438</v>
      </c>
      <c r="C18" s="375">
        <v>9.353724227472097E-4</v>
      </c>
      <c r="D18" s="376">
        <v>5</v>
      </c>
      <c r="E18" s="377">
        <v>4</v>
      </c>
    </row>
    <row r="19" spans="2:5">
      <c r="B19" s="374" t="s">
        <v>434</v>
      </c>
      <c r="C19" s="375">
        <v>8.7459035203153572E-4</v>
      </c>
      <c r="D19" s="378">
        <v>6</v>
      </c>
      <c r="E19" s="377">
        <v>9</v>
      </c>
    </row>
    <row r="20" spans="2:5">
      <c r="B20" s="374" t="s">
        <v>430</v>
      </c>
      <c r="C20" s="375">
        <v>8.1747954461942613E-4</v>
      </c>
      <c r="D20" s="376">
        <v>7</v>
      </c>
      <c r="E20" s="377">
        <v>14</v>
      </c>
    </row>
    <row r="21" spans="2:5">
      <c r="B21" s="374" t="s">
        <v>331</v>
      </c>
      <c r="C21" s="375">
        <v>7.7818115243969224E-4</v>
      </c>
      <c r="D21" s="378">
        <v>8</v>
      </c>
      <c r="E21" s="377">
        <v>10</v>
      </c>
    </row>
    <row r="22" spans="2:5">
      <c r="B22" s="374" t="s">
        <v>442</v>
      </c>
      <c r="C22" s="375">
        <v>7.3160150052775012E-4</v>
      </c>
      <c r="D22" s="376">
        <v>9</v>
      </c>
      <c r="E22" s="377">
        <v>12</v>
      </c>
    </row>
    <row r="23" spans="2:5">
      <c r="B23" s="374" t="s">
        <v>422</v>
      </c>
      <c r="C23" s="375">
        <v>7.1564575803890345E-4</v>
      </c>
      <c r="D23" s="378">
        <v>10</v>
      </c>
      <c r="E23" s="377">
        <v>8</v>
      </c>
    </row>
    <row r="24" spans="2:5">
      <c r="B24" s="374" t="s">
        <v>432</v>
      </c>
      <c r="C24" s="375">
        <v>7.0227579435128314E-4</v>
      </c>
      <c r="D24" s="376">
        <v>11</v>
      </c>
      <c r="E24" s="377">
        <v>7</v>
      </c>
    </row>
    <row r="25" spans="2:5">
      <c r="B25" s="374" t="s">
        <v>444</v>
      </c>
      <c r="C25" s="375">
        <v>6.8633503223785339E-4</v>
      </c>
      <c r="D25" s="378">
        <v>12</v>
      </c>
      <c r="E25" s="377">
        <v>11</v>
      </c>
    </row>
    <row r="26" spans="2:5">
      <c r="B26" s="374" t="s">
        <v>412</v>
      </c>
      <c r="C26" s="375">
        <v>5.4440981824428476E-4</v>
      </c>
      <c r="D26" s="376">
        <v>13</v>
      </c>
      <c r="E26" s="377">
        <v>6</v>
      </c>
    </row>
    <row r="27" spans="2:5">
      <c r="B27" s="374" t="s">
        <v>457</v>
      </c>
      <c r="C27" s="375">
        <v>4.9792316486972708E-4</v>
      </c>
      <c r="D27" s="378">
        <v>14</v>
      </c>
      <c r="E27" s="377">
        <v>17</v>
      </c>
    </row>
    <row r="28" spans="2:5">
      <c r="B28" s="374" t="s">
        <v>405</v>
      </c>
      <c r="C28" s="375">
        <v>4.4168894214278174E-4</v>
      </c>
      <c r="D28" s="376">
        <v>15</v>
      </c>
      <c r="E28" s="377">
        <v>15</v>
      </c>
    </row>
    <row r="29" spans="2:5">
      <c r="B29" s="374" t="s">
        <v>418</v>
      </c>
      <c r="C29" s="375">
        <v>4.3986220840514314E-4</v>
      </c>
      <c r="D29" s="378">
        <v>16</v>
      </c>
      <c r="E29" s="377">
        <v>13</v>
      </c>
    </row>
    <row r="30" spans="2:5">
      <c r="B30" s="374" t="s">
        <v>458</v>
      </c>
      <c r="C30" s="375">
        <v>4.3713412719378008E-4</v>
      </c>
      <c r="D30" s="376">
        <v>17</v>
      </c>
      <c r="E30" s="377">
        <v>31</v>
      </c>
    </row>
    <row r="31" spans="2:5">
      <c r="B31" s="374" t="s">
        <v>446</v>
      </c>
      <c r="C31" s="375">
        <v>4.2467637704583295E-4</v>
      </c>
      <c r="D31" s="376">
        <v>18</v>
      </c>
      <c r="E31" s="377">
        <v>18</v>
      </c>
    </row>
    <row r="32" spans="2:5">
      <c r="B32" s="374" t="s">
        <v>424</v>
      </c>
      <c r="C32" s="375">
        <v>3.2819282425359695E-4</v>
      </c>
      <c r="D32" s="378">
        <v>19</v>
      </c>
      <c r="E32" s="377">
        <v>19</v>
      </c>
    </row>
    <row r="33" spans="2:5" ht="14.5" thickBot="1">
      <c r="B33" s="379" t="s">
        <v>436</v>
      </c>
      <c r="C33" s="380">
        <v>2.7872728192181374E-4</v>
      </c>
      <c r="D33" s="381">
        <v>20</v>
      </c>
      <c r="E33" s="382">
        <v>20</v>
      </c>
    </row>
  </sheetData>
  <mergeCells count="1">
    <mergeCell ref="I11:O11"/>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E81769-6D5D-44EB-B7E9-88140B0B2D6B}">
  <dimension ref="A1:I23"/>
  <sheetViews>
    <sheetView topLeftCell="A4" workbookViewId="0">
      <selection activeCell="B25" sqref="B25"/>
    </sheetView>
  </sheetViews>
  <sheetFormatPr defaultColWidth="8" defaultRowHeight="14"/>
  <cols>
    <col min="1" max="1" width="29.83203125" style="225" customWidth="1"/>
    <col min="2" max="2" width="25.5" style="225" customWidth="1"/>
    <col min="3" max="4" width="25.08203125" style="225" customWidth="1"/>
    <col min="5" max="5" width="11.4140625" style="225" customWidth="1"/>
    <col min="6" max="6" width="13.6640625" style="225" customWidth="1"/>
    <col min="7" max="7" width="13.08203125" style="225" customWidth="1"/>
    <col min="8" max="8" width="27.5" style="225" customWidth="1"/>
    <col min="9" max="9" width="15.1640625" style="225" customWidth="1"/>
    <col min="10" max="16384" width="8" style="225"/>
  </cols>
  <sheetData>
    <row r="1" spans="1:9" s="219" customFormat="1" ht="32.5" customHeight="1"/>
    <row r="2" spans="1:9" s="219" customFormat="1">
      <c r="A2" s="219" t="s">
        <v>292</v>
      </c>
    </row>
    <row r="3" spans="1:9" s="219" customFormat="1"/>
    <row r="4" spans="1:9" s="219" customFormat="1">
      <c r="A4" s="196" t="s">
        <v>448</v>
      </c>
    </row>
    <row r="5" spans="1:9" s="219" customFormat="1">
      <c r="A5" s="219" t="s">
        <v>465</v>
      </c>
      <c r="B5" s="219" t="s">
        <v>467</v>
      </c>
    </row>
    <row r="6" spans="1:9" s="219" customFormat="1">
      <c r="A6" s="219" t="s">
        <v>317</v>
      </c>
      <c r="B6" s="219" t="s">
        <v>466</v>
      </c>
    </row>
    <row r="7" spans="1:9" s="219" customFormat="1">
      <c r="A7" s="219" t="s">
        <v>319</v>
      </c>
      <c r="B7" s="219" t="s">
        <v>374</v>
      </c>
    </row>
    <row r="8" spans="1:9" s="219" customFormat="1">
      <c r="A8" s="219" t="s">
        <v>104</v>
      </c>
      <c r="B8" s="219" t="s">
        <v>461</v>
      </c>
    </row>
    <row r="9" spans="1:9" s="219" customFormat="1">
      <c r="A9" s="220"/>
    </row>
    <row r="11" spans="1:9">
      <c r="C11" s="226"/>
      <c r="D11" s="226"/>
    </row>
    <row r="12" spans="1:9">
      <c r="B12" s="383" t="s">
        <v>403</v>
      </c>
      <c r="C12" s="328" t="s">
        <v>376</v>
      </c>
      <c r="D12" s="329" t="s">
        <v>462</v>
      </c>
      <c r="E12" s="39"/>
      <c r="F12" s="383" t="s">
        <v>403</v>
      </c>
      <c r="G12" s="393" t="s">
        <v>468</v>
      </c>
      <c r="H12" s="394" t="s">
        <v>469</v>
      </c>
      <c r="I12" s="395" t="s">
        <v>470</v>
      </c>
    </row>
    <row r="13" spans="1:9">
      <c r="B13" s="384" t="s">
        <v>405</v>
      </c>
      <c r="C13" s="385">
        <v>20.035354120316004</v>
      </c>
      <c r="D13" s="386">
        <v>101.47916481880978</v>
      </c>
      <c r="E13" s="39"/>
      <c r="F13" s="396" t="s">
        <v>405</v>
      </c>
      <c r="G13" s="397">
        <v>1.8695543470312334E-3</v>
      </c>
      <c r="H13" s="398">
        <v>9.469301744346334E-3</v>
      </c>
      <c r="I13" s="399">
        <v>1.1338856091377567E-2</v>
      </c>
    </row>
    <row r="14" spans="1:9" ht="14.5" customHeight="1">
      <c r="B14" s="387" t="s">
        <v>463</v>
      </c>
      <c r="C14" s="388">
        <v>14.620732954279848</v>
      </c>
      <c r="D14" s="389">
        <v>39.094668211673493</v>
      </c>
      <c r="E14" s="39"/>
      <c r="F14" s="400" t="s">
        <v>463</v>
      </c>
      <c r="G14" s="401">
        <v>4.7413085041478906E-3</v>
      </c>
      <c r="H14" s="341">
        <v>1.2677878970806888E-2</v>
      </c>
      <c r="I14" s="402">
        <v>1.7419187474954776E-2</v>
      </c>
    </row>
    <row r="15" spans="1:9">
      <c r="B15" s="387" t="s">
        <v>428</v>
      </c>
      <c r="C15" s="388">
        <v>23.850488666846985</v>
      </c>
      <c r="D15" s="389">
        <v>23.814718539996527</v>
      </c>
      <c r="E15" s="39"/>
      <c r="F15" s="400" t="s">
        <v>428</v>
      </c>
      <c r="G15" s="401">
        <v>3.1487514270978054E-2</v>
      </c>
      <c r="H15" s="341">
        <v>3.1440290400833869E-2</v>
      </c>
      <c r="I15" s="402">
        <v>6.2927804671811916E-2</v>
      </c>
    </row>
    <row r="16" spans="1:9">
      <c r="B16" s="387" t="s">
        <v>414</v>
      </c>
      <c r="C16" s="388">
        <v>19.307554607610001</v>
      </c>
      <c r="D16" s="389">
        <v>14.607389726819997</v>
      </c>
      <c r="E16" s="39"/>
      <c r="F16" s="400" t="s">
        <v>414</v>
      </c>
      <c r="G16" s="401">
        <v>1.9035065428252809E-2</v>
      </c>
      <c r="H16" s="341">
        <v>1.4401234378817357E-2</v>
      </c>
      <c r="I16" s="402">
        <v>3.3436299807070163E-2</v>
      </c>
    </row>
    <row r="17" spans="2:9">
      <c r="B17" s="387" t="s">
        <v>418</v>
      </c>
      <c r="C17" s="388">
        <v>16.911796935470001</v>
      </c>
      <c r="D17" s="389">
        <v>14.686883356939994</v>
      </c>
      <c r="F17" s="400" t="s">
        <v>418</v>
      </c>
      <c r="G17" s="401">
        <v>2.1448384184526541E-2</v>
      </c>
      <c r="H17" s="341">
        <v>1.8626637838365417E-2</v>
      </c>
      <c r="I17" s="402">
        <v>4.0075022022891961E-2</v>
      </c>
    </row>
    <row r="18" spans="2:9">
      <c r="B18" s="387" t="s">
        <v>416</v>
      </c>
      <c r="C18" s="388">
        <v>18.899216437590002</v>
      </c>
      <c r="D18" s="389">
        <v>7.373117609842998</v>
      </c>
      <c r="F18" s="400" t="s">
        <v>416</v>
      </c>
      <c r="G18" s="401">
        <v>1.9482449544265302E-2</v>
      </c>
      <c r="H18" s="341">
        <v>7.6006533017946507E-3</v>
      </c>
      <c r="I18" s="402">
        <v>2.7083102846059949E-2</v>
      </c>
    </row>
    <row r="19" spans="2:9">
      <c r="B19" s="387" t="s">
        <v>412</v>
      </c>
      <c r="C19" s="388">
        <v>16.713252602958605</v>
      </c>
      <c r="D19" s="389">
        <v>8.2468750274699989</v>
      </c>
      <c r="F19" s="400" t="s">
        <v>412</v>
      </c>
      <c r="G19" s="401">
        <v>1.4651838610462807E-2</v>
      </c>
      <c r="H19" s="341">
        <v>7.2297047626598198E-3</v>
      </c>
      <c r="I19" s="402">
        <v>2.1881543373122626E-2</v>
      </c>
    </row>
    <row r="20" spans="2:9">
      <c r="B20" s="387" t="s">
        <v>440</v>
      </c>
      <c r="C20" s="388">
        <v>10.404405325340999</v>
      </c>
      <c r="D20" s="389">
        <v>12.371495448067995</v>
      </c>
      <c r="F20" s="400" t="s">
        <v>440</v>
      </c>
      <c r="G20" s="401">
        <v>4.2800101415332907E-2</v>
      </c>
      <c r="H20" s="341">
        <v>5.0892025375730496E-2</v>
      </c>
      <c r="I20" s="402">
        <v>9.3692126791063396E-2</v>
      </c>
    </row>
    <row r="21" spans="2:9">
      <c r="B21" s="387" t="s">
        <v>331</v>
      </c>
      <c r="C21" s="388">
        <v>3.7067978207999999</v>
      </c>
      <c r="D21" s="389">
        <v>15.067994311774996</v>
      </c>
      <c r="F21" s="400" t="s">
        <v>331</v>
      </c>
      <c r="G21" s="401">
        <v>1.0752445715121607E-3</v>
      </c>
      <c r="H21" s="341">
        <v>4.3708289123293798E-3</v>
      </c>
      <c r="I21" s="402">
        <v>5.4460734838415407E-3</v>
      </c>
    </row>
    <row r="22" spans="2:9">
      <c r="B22" s="387" t="s">
        <v>424</v>
      </c>
      <c r="C22" s="388">
        <v>8.0270814101199974</v>
      </c>
      <c r="D22" s="389">
        <v>2.0043788759000001</v>
      </c>
      <c r="F22" s="403" t="s">
        <v>424</v>
      </c>
      <c r="G22" s="404">
        <v>3.8018619980962766E-2</v>
      </c>
      <c r="H22" s="344">
        <v>9.4933282580937795E-3</v>
      </c>
      <c r="I22" s="405">
        <v>4.7511948239056551E-2</v>
      </c>
    </row>
    <row r="23" spans="2:9">
      <c r="B23" s="390" t="s">
        <v>464</v>
      </c>
      <c r="C23" s="391">
        <v>21.1977730366267</v>
      </c>
      <c r="D23" s="392">
        <v>31.527335064278933</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6C783-098B-46AF-91CC-036DF482BAE4}">
  <dimension ref="A1:H17"/>
  <sheetViews>
    <sheetView topLeftCell="J16" workbookViewId="0">
      <selection activeCell="J11" sqref="J11"/>
    </sheetView>
  </sheetViews>
  <sheetFormatPr defaultColWidth="8.58203125" defaultRowHeight="14"/>
  <cols>
    <col min="1" max="1" width="37.9140625" style="257" customWidth="1"/>
    <col min="2" max="2" width="11.58203125" style="257" customWidth="1"/>
    <col min="3" max="3" width="8.75" style="257" bestFit="1" customWidth="1"/>
    <col min="4" max="4" width="10.4140625" style="257" bestFit="1" customWidth="1"/>
    <col min="5" max="5" width="23.5" style="257" bestFit="1" customWidth="1"/>
    <col min="6" max="6" width="14.5" style="257" bestFit="1" customWidth="1"/>
    <col min="7" max="16384" width="8.58203125" style="257"/>
  </cols>
  <sheetData>
    <row r="1" spans="1:8" ht="30.5" customHeight="1">
      <c r="A1" s="219"/>
    </row>
    <row r="2" spans="1:8">
      <c r="A2" s="219" t="s">
        <v>292</v>
      </c>
    </row>
    <row r="3" spans="1:8">
      <c r="A3" s="219"/>
    </row>
    <row r="4" spans="1:8">
      <c r="A4" s="196" t="s">
        <v>448</v>
      </c>
    </row>
    <row r="5" spans="1:8">
      <c r="A5" s="257" t="s">
        <v>479</v>
      </c>
      <c r="B5" s="257" t="s">
        <v>481</v>
      </c>
    </row>
    <row r="6" spans="1:8">
      <c r="A6" s="257" t="s">
        <v>317</v>
      </c>
      <c r="B6" s="257" t="s">
        <v>480</v>
      </c>
    </row>
    <row r="7" spans="1:8">
      <c r="A7" s="257" t="s">
        <v>319</v>
      </c>
      <c r="B7" s="257" t="s">
        <v>471</v>
      </c>
    </row>
    <row r="8" spans="1:8">
      <c r="A8" s="257" t="s">
        <v>104</v>
      </c>
      <c r="B8" s="257" t="s">
        <v>472</v>
      </c>
    </row>
    <row r="10" spans="1:8" ht="14.5" thickBot="1"/>
    <row r="11" spans="1:8" ht="14.5" thickBot="1">
      <c r="B11" s="260"/>
      <c r="C11" s="261" t="s">
        <v>473</v>
      </c>
      <c r="D11" s="261" t="s">
        <v>474</v>
      </c>
      <c r="E11" s="261" t="s">
        <v>475</v>
      </c>
      <c r="F11" s="261" t="s">
        <v>476</v>
      </c>
      <c r="G11" s="261" t="s">
        <v>477</v>
      </c>
      <c r="H11" s="262" t="s">
        <v>337</v>
      </c>
    </row>
    <row r="12" spans="1:8">
      <c r="B12" s="264">
        <v>2016</v>
      </c>
      <c r="C12" s="406">
        <v>0.69303552315353567</v>
      </c>
      <c r="D12" s="406">
        <v>9.2119994189390889E-2</v>
      </c>
      <c r="E12" s="406">
        <v>8.4694255490058143E-2</v>
      </c>
      <c r="F12" s="406">
        <v>4.1208206923361662E-2</v>
      </c>
      <c r="G12" s="406">
        <v>8.8942020243653733E-2</v>
      </c>
      <c r="H12" s="407">
        <v>5.2081729040483573</v>
      </c>
    </row>
    <row r="13" spans="1:8">
      <c r="B13" s="264">
        <v>2017</v>
      </c>
      <c r="C13" s="406">
        <v>0.6986376739207546</v>
      </c>
      <c r="D13" s="406">
        <v>6.9663362089027916E-2</v>
      </c>
      <c r="E13" s="406">
        <v>4.451407602605819E-2</v>
      </c>
      <c r="F13" s="406">
        <v>3.82909689449379E-2</v>
      </c>
      <c r="G13" s="406">
        <v>0.1488939190192213</v>
      </c>
      <c r="H13" s="407">
        <v>6.26669898759038</v>
      </c>
    </row>
    <row r="14" spans="1:8">
      <c r="B14" s="264">
        <v>2018</v>
      </c>
      <c r="C14" s="406">
        <v>0.70008494454593473</v>
      </c>
      <c r="D14" s="406">
        <v>0.10370691633016176</v>
      </c>
      <c r="E14" s="406">
        <v>6.7368120641473239E-2</v>
      </c>
      <c r="F14" s="406">
        <v>2.9397798023738046E-2</v>
      </c>
      <c r="G14" s="406">
        <v>9.9442220458692235E-2</v>
      </c>
      <c r="H14" s="407">
        <v>5.7311049054805903</v>
      </c>
    </row>
    <row r="15" spans="1:8">
      <c r="B15" s="264">
        <v>2019</v>
      </c>
      <c r="C15" s="406">
        <v>0.75679541236915993</v>
      </c>
      <c r="D15" s="406">
        <v>6.2697902212078493E-2</v>
      </c>
      <c r="E15" s="406">
        <v>4.7339612031133647E-2</v>
      </c>
      <c r="F15" s="406">
        <v>3.5857996854811114E-2</v>
      </c>
      <c r="G15" s="406">
        <v>9.7309076532816952E-2</v>
      </c>
      <c r="H15" s="407">
        <v>6.2244567367104988</v>
      </c>
    </row>
    <row r="16" spans="1:8">
      <c r="B16" s="264">
        <v>2020</v>
      </c>
      <c r="C16" s="406">
        <v>0.68105305416147321</v>
      </c>
      <c r="D16" s="406">
        <v>0.14226789095178222</v>
      </c>
      <c r="E16" s="406">
        <v>8.8421613889187345E-2</v>
      </c>
      <c r="F16" s="406">
        <v>2.4759642013366456E-2</v>
      </c>
      <c r="G16" s="406">
        <v>6.3497798984190973E-2</v>
      </c>
      <c r="H16" s="407">
        <v>6.5452186232657521</v>
      </c>
    </row>
    <row r="17" spans="2:8" ht="14.5" thickBot="1">
      <c r="B17" s="266" t="s">
        <v>478</v>
      </c>
      <c r="C17" s="408">
        <v>0.70713981413309235</v>
      </c>
      <c r="D17" s="409">
        <v>9.5802174919811786E-2</v>
      </c>
      <c r="E17" s="409">
        <v>6.6040343119535064E-2</v>
      </c>
      <c r="F17" s="409">
        <v>3.3020517074409367E-2</v>
      </c>
      <c r="G17" s="409">
        <v>9.7997150753151643E-2</v>
      </c>
      <c r="H17" s="410">
        <f>SUM(H12:H16)</f>
        <v>29.975652157095581</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7A6B50-1026-4F39-9975-C0882A5843D7}">
  <dimension ref="A1:Z21"/>
  <sheetViews>
    <sheetView topLeftCell="I7" workbookViewId="0">
      <selection activeCell="P10" sqref="P10"/>
    </sheetView>
  </sheetViews>
  <sheetFormatPr defaultRowHeight="14"/>
  <cols>
    <col min="1" max="1" width="37" style="39" customWidth="1"/>
    <col min="2" max="2" width="36.5" style="39" customWidth="1"/>
    <col min="3" max="3" width="15.1640625" style="39" customWidth="1"/>
    <col min="4" max="4" width="17.9140625" style="39" customWidth="1"/>
    <col min="5" max="13" width="9.6640625" style="39" customWidth="1"/>
    <col min="14" max="14" width="9.5" style="39" customWidth="1"/>
    <col min="15" max="16384" width="8.6640625" style="39"/>
  </cols>
  <sheetData>
    <row r="1" spans="1:26" ht="28" customHeight="1">
      <c r="A1" s="219"/>
      <c r="B1" s="257"/>
      <c r="C1" s="257"/>
    </row>
    <row r="2" spans="1:26">
      <c r="A2" s="219" t="s">
        <v>292</v>
      </c>
      <c r="B2" s="257"/>
      <c r="C2" s="257"/>
    </row>
    <row r="3" spans="1:26">
      <c r="A3" s="219"/>
      <c r="B3" s="257"/>
      <c r="C3" s="257"/>
    </row>
    <row r="4" spans="1:26">
      <c r="A4" s="196" t="s">
        <v>448</v>
      </c>
      <c r="B4" s="257"/>
      <c r="C4" s="257"/>
    </row>
    <row r="5" spans="1:26">
      <c r="A5" s="39" t="s">
        <v>500</v>
      </c>
      <c r="B5" s="39" t="s">
        <v>501</v>
      </c>
      <c r="H5" s="40"/>
      <c r="S5" s="82"/>
      <c r="U5" s="82"/>
      <c r="V5" s="82"/>
      <c r="W5" s="82"/>
      <c r="X5" s="82"/>
      <c r="Y5" s="82"/>
      <c r="Z5" s="82"/>
    </row>
    <row r="6" spans="1:26">
      <c r="A6" s="39" t="s">
        <v>317</v>
      </c>
      <c r="B6" s="39" t="s">
        <v>502</v>
      </c>
      <c r="H6" s="40"/>
      <c r="S6" s="82"/>
      <c r="U6" s="82"/>
      <c r="V6" s="82"/>
      <c r="W6" s="82"/>
      <c r="X6" s="82"/>
      <c r="Y6" s="82"/>
      <c r="Z6" s="82"/>
    </row>
    <row r="7" spans="1:26">
      <c r="A7" s="47" t="s">
        <v>0</v>
      </c>
      <c r="B7" s="39" t="s">
        <v>482</v>
      </c>
      <c r="H7" s="40"/>
      <c r="S7" s="82"/>
      <c r="U7" s="82"/>
      <c r="V7" s="82"/>
      <c r="W7" s="82"/>
      <c r="X7" s="82"/>
      <c r="Y7" s="82"/>
      <c r="Z7" s="82"/>
    </row>
    <row r="8" spans="1:26">
      <c r="A8" s="47" t="s">
        <v>104</v>
      </c>
      <c r="B8" s="39" t="s">
        <v>483</v>
      </c>
      <c r="H8" s="40"/>
      <c r="S8" s="82"/>
      <c r="U8" s="82"/>
      <c r="V8" s="82"/>
      <c r="W8" s="82"/>
      <c r="X8" s="82"/>
      <c r="Y8" s="82"/>
      <c r="Z8" s="82"/>
    </row>
    <row r="9" spans="1:26" ht="14.5" thickBot="1"/>
    <row r="10" spans="1:26" ht="14.5" thickBot="1">
      <c r="B10" s="411"/>
      <c r="C10" s="412"/>
      <c r="D10" s="413"/>
      <c r="E10" s="230">
        <v>2011</v>
      </c>
      <c r="F10" s="230">
        <v>2012</v>
      </c>
      <c r="G10" s="230">
        <v>2013</v>
      </c>
      <c r="H10" s="230">
        <v>2014</v>
      </c>
      <c r="I10" s="230">
        <v>2015</v>
      </c>
      <c r="J10" s="230">
        <v>2016</v>
      </c>
      <c r="K10" s="230">
        <v>2017</v>
      </c>
      <c r="L10" s="230">
        <v>2018</v>
      </c>
      <c r="M10" s="230">
        <v>2019</v>
      </c>
      <c r="N10" s="414">
        <v>2020</v>
      </c>
    </row>
    <row r="11" spans="1:26">
      <c r="B11" s="415" t="s">
        <v>484</v>
      </c>
      <c r="C11" s="230" t="s">
        <v>485</v>
      </c>
      <c r="D11" s="414" t="s">
        <v>486</v>
      </c>
      <c r="E11" s="416">
        <v>1.9179726109999997</v>
      </c>
      <c r="F11" s="231">
        <v>1.610276882</v>
      </c>
      <c r="G11" s="231">
        <v>2.4124334820000004</v>
      </c>
      <c r="H11" s="231">
        <v>3.0439148970000001</v>
      </c>
      <c r="I11" s="231">
        <v>3.3599416839999994</v>
      </c>
      <c r="J11" s="231">
        <v>3.7713113060000003</v>
      </c>
      <c r="K11" s="231">
        <v>5.2768779790000009</v>
      </c>
      <c r="L11" s="231">
        <v>5.4949062080000006</v>
      </c>
      <c r="M11" s="231">
        <v>6.4782177630000009</v>
      </c>
      <c r="N11" s="232">
        <v>6.6508193890000005</v>
      </c>
      <c r="O11" s="417"/>
      <c r="P11" s="417"/>
      <c r="Q11" s="417"/>
      <c r="R11" s="417"/>
      <c r="S11" s="417"/>
      <c r="T11" s="417"/>
      <c r="U11" s="417"/>
      <c r="V11" s="417"/>
      <c r="W11" s="417"/>
      <c r="X11" s="417"/>
    </row>
    <row r="12" spans="1:26">
      <c r="B12" s="97"/>
      <c r="C12" s="39" t="s">
        <v>487</v>
      </c>
      <c r="D12" s="418" t="s">
        <v>488</v>
      </c>
      <c r="E12" s="419">
        <v>1.0456081310000003</v>
      </c>
      <c r="F12" s="233">
        <v>0.86025905999999996</v>
      </c>
      <c r="G12" s="233">
        <v>1.0842930430000002</v>
      </c>
      <c r="H12" s="233">
        <v>1.000915803</v>
      </c>
      <c r="I12" s="233">
        <v>0.84568443399999993</v>
      </c>
      <c r="J12" s="233">
        <v>0.56157205199999993</v>
      </c>
      <c r="K12" s="233">
        <v>1.2553715030000001</v>
      </c>
      <c r="L12" s="233">
        <v>1.8321467029999998</v>
      </c>
      <c r="M12" s="233">
        <v>2.3463540469999997</v>
      </c>
      <c r="N12" s="234">
        <v>2.8390862699999997</v>
      </c>
      <c r="O12" s="417"/>
      <c r="P12" s="417"/>
      <c r="Q12" s="417"/>
      <c r="R12" s="417"/>
      <c r="S12" s="417"/>
      <c r="T12" s="417"/>
      <c r="U12" s="417"/>
      <c r="V12" s="417"/>
      <c r="W12" s="417"/>
      <c r="X12" s="417"/>
    </row>
    <row r="13" spans="1:26">
      <c r="B13" s="97" t="s">
        <v>489</v>
      </c>
      <c r="C13" s="39" t="s">
        <v>485</v>
      </c>
      <c r="D13" s="418" t="s">
        <v>490</v>
      </c>
      <c r="E13" s="419">
        <v>0.30485810899999999</v>
      </c>
      <c r="F13" s="233">
        <v>7.807583500000001E-2</v>
      </c>
      <c r="G13" s="233">
        <v>0.59641935299999993</v>
      </c>
      <c r="H13" s="233">
        <v>0.51005195300000006</v>
      </c>
      <c r="I13" s="233">
        <v>0.55310750700000011</v>
      </c>
      <c r="J13" s="233">
        <v>0.512482306</v>
      </c>
      <c r="K13" s="233">
        <v>0.85163618799999996</v>
      </c>
      <c r="L13" s="233">
        <v>0.48496036600000003</v>
      </c>
      <c r="M13" s="233">
        <v>0.414041357</v>
      </c>
      <c r="N13" s="234">
        <v>0.68383303500000003</v>
      </c>
      <c r="O13" s="417"/>
      <c r="P13" s="417"/>
      <c r="Q13" s="417"/>
      <c r="R13" s="417"/>
      <c r="S13" s="417"/>
      <c r="T13" s="417"/>
      <c r="U13" s="417"/>
      <c r="V13" s="417"/>
      <c r="W13" s="417"/>
      <c r="X13" s="417"/>
    </row>
    <row r="14" spans="1:26">
      <c r="B14" s="97"/>
      <c r="C14" s="39" t="s">
        <v>487</v>
      </c>
      <c r="D14" s="418" t="s">
        <v>491</v>
      </c>
      <c r="E14" s="419">
        <v>0.10457475300000001</v>
      </c>
      <c r="F14" s="233">
        <v>0.19507202200000001</v>
      </c>
      <c r="G14" s="233">
        <v>0.15095430900000001</v>
      </c>
      <c r="H14" s="233">
        <v>0.10211566599999999</v>
      </c>
      <c r="I14" s="233">
        <v>0.18106463900000003</v>
      </c>
      <c r="J14" s="233">
        <v>0.20592464800000002</v>
      </c>
      <c r="K14" s="233">
        <v>0.216195633</v>
      </c>
      <c r="L14" s="233">
        <v>0.23026550600000001</v>
      </c>
      <c r="M14" s="233">
        <v>0.24133763599999999</v>
      </c>
      <c r="N14" s="234">
        <v>0.37841683700000001</v>
      </c>
      <c r="O14" s="417"/>
      <c r="P14" s="417"/>
      <c r="Q14" s="417"/>
      <c r="R14" s="417"/>
      <c r="S14" s="417"/>
      <c r="T14" s="417"/>
      <c r="U14" s="417"/>
      <c r="V14" s="417"/>
      <c r="W14" s="417"/>
      <c r="X14" s="417"/>
    </row>
    <row r="15" spans="1:26">
      <c r="B15" s="97" t="s">
        <v>492</v>
      </c>
      <c r="C15" s="39" t="s">
        <v>485</v>
      </c>
      <c r="D15" s="418" t="s">
        <v>493</v>
      </c>
      <c r="E15" s="419">
        <v>0.42820317400000002</v>
      </c>
      <c r="F15" s="233">
        <v>0.32213472399999998</v>
      </c>
      <c r="G15" s="233">
        <v>0.62750069099999994</v>
      </c>
      <c r="H15" s="233">
        <v>0.418939424</v>
      </c>
      <c r="I15" s="233">
        <v>0.51898237800000002</v>
      </c>
      <c r="J15" s="233">
        <v>0.45365391400000005</v>
      </c>
      <c r="K15" s="233">
        <v>0.62141666700000009</v>
      </c>
      <c r="L15" s="233">
        <v>0.58268044599999991</v>
      </c>
      <c r="M15" s="233">
        <v>0.31782521400000002</v>
      </c>
      <c r="N15" s="234">
        <v>0.236968031</v>
      </c>
      <c r="O15" s="417"/>
      <c r="P15" s="417"/>
      <c r="Q15" s="417"/>
      <c r="R15" s="417"/>
      <c r="S15" s="417"/>
      <c r="T15" s="417"/>
      <c r="U15" s="417"/>
      <c r="V15" s="417"/>
      <c r="W15" s="417"/>
      <c r="X15" s="417"/>
    </row>
    <row r="16" spans="1:26" ht="14.5" thickBot="1">
      <c r="B16" s="97"/>
      <c r="C16" s="39" t="s">
        <v>487</v>
      </c>
      <c r="D16" s="418" t="s">
        <v>494</v>
      </c>
      <c r="E16" s="419">
        <v>0.24507376099999997</v>
      </c>
      <c r="F16" s="233">
        <v>0.12415248599999998</v>
      </c>
      <c r="G16" s="233">
        <v>0.17871093399999999</v>
      </c>
      <c r="H16" s="233">
        <v>0.17752516599999998</v>
      </c>
      <c r="I16" s="233">
        <v>0.16433972900000002</v>
      </c>
      <c r="J16" s="233">
        <v>0.17314187499999997</v>
      </c>
      <c r="K16" s="233">
        <v>0.16203198400000005</v>
      </c>
      <c r="L16" s="233">
        <v>0.21903647500000004</v>
      </c>
      <c r="M16" s="233">
        <v>0.28110264000000001</v>
      </c>
      <c r="N16" s="234">
        <v>0.61730226500000007</v>
      </c>
      <c r="O16" s="417"/>
      <c r="P16" s="417"/>
      <c r="Q16" s="417"/>
      <c r="R16" s="417"/>
      <c r="S16" s="417"/>
      <c r="T16" s="417"/>
      <c r="U16" s="417"/>
      <c r="V16" s="417"/>
      <c r="W16" s="417"/>
      <c r="X16" s="417"/>
    </row>
    <row r="17" spans="2:24">
      <c r="B17" s="97" t="s">
        <v>495</v>
      </c>
      <c r="C17" s="39" t="s">
        <v>485</v>
      </c>
      <c r="D17" s="418" t="s">
        <v>496</v>
      </c>
      <c r="E17" s="416">
        <v>9.2161496000000176E-2</v>
      </c>
      <c r="F17" s="231">
        <v>0.12617359899999903</v>
      </c>
      <c r="G17" s="231">
        <v>0.16830971500000025</v>
      </c>
      <c r="H17" s="231">
        <v>0.1051465949999994</v>
      </c>
      <c r="I17" s="231">
        <v>6.7427005999999845E-2</v>
      </c>
      <c r="J17" s="231">
        <v>0.11837349000000069</v>
      </c>
      <c r="K17" s="231">
        <v>0.12543626900000027</v>
      </c>
      <c r="L17" s="231">
        <v>6.1628596999999119E-2</v>
      </c>
      <c r="M17" s="231">
        <v>9.7945912999999607E-2</v>
      </c>
      <c r="N17" s="232">
        <v>1.3051125999997998E-2</v>
      </c>
      <c r="O17" s="417"/>
      <c r="P17" s="417"/>
      <c r="Q17" s="417"/>
      <c r="R17" s="417"/>
      <c r="S17" s="417"/>
      <c r="T17" s="417"/>
      <c r="U17" s="417"/>
      <c r="V17" s="417"/>
      <c r="W17" s="417"/>
      <c r="X17" s="417"/>
    </row>
    <row r="18" spans="2:24" ht="14.5" thickBot="1">
      <c r="B18" s="420"/>
      <c r="C18" s="235" t="s">
        <v>487</v>
      </c>
      <c r="D18" s="421" t="s">
        <v>497</v>
      </c>
      <c r="E18" s="422">
        <v>0.27915417699999956</v>
      </c>
      <c r="F18" s="236">
        <v>0.25615747000000022</v>
      </c>
      <c r="G18" s="236">
        <v>0.31910228999999979</v>
      </c>
      <c r="H18" s="236">
        <v>0.11929324399999977</v>
      </c>
      <c r="I18" s="236">
        <v>0.11716852800000069</v>
      </c>
      <c r="J18" s="236">
        <v>0.2602234560000003</v>
      </c>
      <c r="K18" s="236">
        <v>0.22061137699999958</v>
      </c>
      <c r="L18" s="236">
        <v>7.943108200000018E-2</v>
      </c>
      <c r="M18" s="236">
        <v>0.23721952199999902</v>
      </c>
      <c r="N18" s="237">
        <v>0.15578214699999926</v>
      </c>
      <c r="O18" s="417"/>
      <c r="P18" s="417"/>
      <c r="Q18" s="417"/>
      <c r="R18" s="417"/>
      <c r="S18" s="417"/>
      <c r="T18" s="417"/>
      <c r="U18" s="417"/>
      <c r="V18" s="417"/>
      <c r="W18" s="417"/>
      <c r="X18" s="417"/>
    </row>
    <row r="19" spans="2:24">
      <c r="C19" s="415" t="s">
        <v>485</v>
      </c>
      <c r="D19" s="414" t="s">
        <v>498</v>
      </c>
      <c r="E19" s="416">
        <v>2.7431953899999999</v>
      </c>
      <c r="F19" s="231">
        <v>2.136661039999999</v>
      </c>
      <c r="G19" s="231">
        <v>3.8046632410000005</v>
      </c>
      <c r="H19" s="231">
        <v>4.0780528689999995</v>
      </c>
      <c r="I19" s="231">
        <v>4.4994585749999993</v>
      </c>
      <c r="J19" s="231">
        <v>4.855821016000001</v>
      </c>
      <c r="K19" s="231">
        <v>6.8753671030000012</v>
      </c>
      <c r="L19" s="231">
        <v>6.6241756169999997</v>
      </c>
      <c r="M19" s="231">
        <v>7.3080302470000005</v>
      </c>
      <c r="N19" s="232">
        <v>7.5846715809999985</v>
      </c>
    </row>
    <row r="20" spans="2:24" ht="14.5" thickBot="1">
      <c r="C20" s="420" t="s">
        <v>487</v>
      </c>
      <c r="D20" s="421" t="s">
        <v>499</v>
      </c>
      <c r="E20" s="422">
        <v>1.6744108219999998</v>
      </c>
      <c r="F20" s="236">
        <v>1.4356410380000002</v>
      </c>
      <c r="G20" s="236">
        <v>1.733060576</v>
      </c>
      <c r="H20" s="236">
        <v>1.3998498789999998</v>
      </c>
      <c r="I20" s="236">
        <v>1.3082573300000007</v>
      </c>
      <c r="J20" s="236">
        <v>1.2008620310000002</v>
      </c>
      <c r="K20" s="236">
        <v>1.8542104969999997</v>
      </c>
      <c r="L20" s="236">
        <v>2.360879766</v>
      </c>
      <c r="M20" s="236">
        <v>3.1060138449999988</v>
      </c>
      <c r="N20" s="237">
        <v>3.9905875189999991</v>
      </c>
    </row>
    <row r="21" spans="2:24">
      <c r="E21" s="417"/>
      <c r="F21" s="417"/>
      <c r="G21" s="417"/>
      <c r="H21" s="417"/>
      <c r="I21" s="417"/>
      <c r="J21" s="417"/>
      <c r="K21" s="417"/>
      <c r="L21" s="417"/>
      <c r="M21" s="417"/>
      <c r="N21" s="417"/>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15599C-750B-4140-9392-8421892AE769}">
  <dimension ref="A1:T22"/>
  <sheetViews>
    <sheetView topLeftCell="A13" workbookViewId="0">
      <selection activeCell="E12" sqref="E12"/>
    </sheetView>
  </sheetViews>
  <sheetFormatPr defaultColWidth="8" defaultRowHeight="14"/>
  <cols>
    <col min="1" max="1" width="29.83203125" style="225" customWidth="1"/>
    <col min="2" max="2" width="25" style="225" customWidth="1"/>
    <col min="3" max="3" width="31.1640625" style="225" customWidth="1"/>
    <col min="4" max="4" width="25.83203125" style="225" customWidth="1"/>
    <col min="5" max="5" width="29.75" style="225" customWidth="1"/>
    <col min="6" max="16384" width="8" style="225"/>
  </cols>
  <sheetData>
    <row r="1" spans="1:20" s="219" customFormat="1" ht="36.5" customHeight="1"/>
    <row r="2" spans="1:20" s="219" customFormat="1">
      <c r="A2" s="219" t="s">
        <v>292</v>
      </c>
    </row>
    <row r="3" spans="1:20" s="219" customFormat="1"/>
    <row r="4" spans="1:20" s="219" customFormat="1">
      <c r="A4" s="219" t="s">
        <v>448</v>
      </c>
    </row>
    <row r="5" spans="1:20" s="219" customFormat="1">
      <c r="A5" s="219" t="s">
        <v>510</v>
      </c>
      <c r="B5" s="219" t="s">
        <v>511</v>
      </c>
    </row>
    <row r="6" spans="1:20" s="219" customFormat="1">
      <c r="A6" s="219" t="s">
        <v>317</v>
      </c>
      <c r="B6" s="219" t="s">
        <v>512</v>
      </c>
    </row>
    <row r="7" spans="1:20" s="219" customFormat="1">
      <c r="A7" s="219" t="s">
        <v>319</v>
      </c>
      <c r="B7" s="219" t="s">
        <v>503</v>
      </c>
    </row>
    <row r="8" spans="1:20" s="219" customFormat="1">
      <c r="A8" s="219" t="s">
        <v>504</v>
      </c>
      <c r="B8" s="219" t="s">
        <v>505</v>
      </c>
    </row>
    <row r="9" spans="1:20" s="219" customFormat="1">
      <c r="A9" s="219" t="s">
        <v>104</v>
      </c>
      <c r="B9" s="219" t="s">
        <v>506</v>
      </c>
    </row>
    <row r="10" spans="1:20" s="219" customFormat="1">
      <c r="A10" s="220"/>
    </row>
    <row r="11" spans="1:20" s="219" customFormat="1" ht="14.5" thickBot="1">
      <c r="A11" s="225"/>
      <c r="B11" s="225"/>
      <c r="C11" s="225"/>
      <c r="D11" s="225"/>
      <c r="G11" s="423"/>
      <c r="H11" s="423"/>
      <c r="I11" s="423"/>
      <c r="J11" s="423"/>
      <c r="K11" s="423"/>
      <c r="L11" s="423"/>
      <c r="M11" s="423"/>
      <c r="N11" s="423"/>
      <c r="O11" s="423"/>
      <c r="P11" s="423"/>
      <c r="Q11" s="423"/>
      <c r="R11" s="423"/>
      <c r="S11" s="423"/>
      <c r="T11" s="423"/>
    </row>
    <row r="12" spans="1:20" ht="14.5" thickBot="1">
      <c r="A12" s="222"/>
      <c r="B12" s="279" t="s">
        <v>507</v>
      </c>
      <c r="C12" s="424" t="s">
        <v>385</v>
      </c>
      <c r="D12" s="223"/>
      <c r="E12" s="224"/>
    </row>
    <row r="13" spans="1:20">
      <c r="B13" s="431" t="s">
        <v>63</v>
      </c>
      <c r="C13" s="425">
        <v>440.69599999999997</v>
      </c>
      <c r="D13" s="226"/>
      <c r="E13" s="226"/>
    </row>
    <row r="14" spans="1:20">
      <c r="B14" s="432" t="s">
        <v>42</v>
      </c>
      <c r="C14" s="426">
        <v>430.36999999999995</v>
      </c>
      <c r="D14" s="226"/>
      <c r="E14" s="226"/>
    </row>
    <row r="15" spans="1:20">
      <c r="B15" s="429" t="s">
        <v>280</v>
      </c>
      <c r="C15" s="427">
        <v>261.32</v>
      </c>
    </row>
    <row r="16" spans="1:20">
      <c r="B16" s="429" t="s">
        <v>49</v>
      </c>
      <c r="C16" s="426">
        <v>177.57999999999998</v>
      </c>
      <c r="D16" s="226"/>
    </row>
    <row r="17" spans="2:3">
      <c r="B17" s="429" t="s">
        <v>53</v>
      </c>
      <c r="C17" s="427">
        <v>139.96199999999999</v>
      </c>
    </row>
    <row r="18" spans="2:3">
      <c r="B18" s="429" t="s">
        <v>508</v>
      </c>
      <c r="C18" s="427">
        <v>132.06</v>
      </c>
    </row>
    <row r="19" spans="2:3" ht="14.5" customHeight="1">
      <c r="B19" s="429" t="s">
        <v>45</v>
      </c>
      <c r="C19" s="427">
        <v>115.64</v>
      </c>
    </row>
    <row r="20" spans="2:3">
      <c r="B20" s="429" t="s">
        <v>509</v>
      </c>
      <c r="C20" s="427">
        <v>113.6</v>
      </c>
    </row>
    <row r="21" spans="2:3">
      <c r="B21" s="429" t="s">
        <v>47</v>
      </c>
      <c r="C21" s="427">
        <v>103.66</v>
      </c>
    </row>
    <row r="22" spans="2:3" ht="14.5" thickBot="1">
      <c r="B22" s="430" t="s">
        <v>51</v>
      </c>
      <c r="C22" s="428">
        <v>101.47</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B7C2EC-5C66-4A69-8BB2-8A3F95C4EF48}">
  <dimension ref="A1:E22"/>
  <sheetViews>
    <sheetView topLeftCell="F22" workbookViewId="0">
      <selection activeCell="E12" sqref="E12"/>
    </sheetView>
  </sheetViews>
  <sheetFormatPr defaultColWidth="8" defaultRowHeight="14"/>
  <cols>
    <col min="1" max="1" width="29.83203125" style="225" customWidth="1"/>
    <col min="2" max="2" width="25" style="225" customWidth="1"/>
    <col min="3" max="3" width="31.1640625" style="225" customWidth="1"/>
    <col min="4" max="4" width="25.83203125" style="225" customWidth="1"/>
    <col min="5" max="5" width="29.75" style="225" customWidth="1"/>
    <col min="6" max="16384" width="8" style="225"/>
  </cols>
  <sheetData>
    <row r="1" spans="1:5" s="219" customFormat="1" ht="32.5" customHeight="1"/>
    <row r="2" spans="1:5" s="219" customFormat="1">
      <c r="A2" s="219" t="s">
        <v>292</v>
      </c>
    </row>
    <row r="3" spans="1:5" s="219" customFormat="1"/>
    <row r="4" spans="1:5" s="219" customFormat="1">
      <c r="A4" s="219" t="s">
        <v>448</v>
      </c>
    </row>
    <row r="5" spans="1:5" s="219" customFormat="1">
      <c r="A5" s="219" t="s">
        <v>516</v>
      </c>
      <c r="B5" s="219" t="s">
        <v>517</v>
      </c>
    </row>
    <row r="6" spans="1:5" s="219" customFormat="1">
      <c r="A6" s="219" t="s">
        <v>317</v>
      </c>
      <c r="B6" s="219" t="s">
        <v>518</v>
      </c>
    </row>
    <row r="7" spans="1:5" s="219" customFormat="1">
      <c r="A7" s="219" t="s">
        <v>319</v>
      </c>
      <c r="B7" s="219" t="s">
        <v>503</v>
      </c>
    </row>
    <row r="8" spans="1:5" s="219" customFormat="1">
      <c r="A8" s="219" t="s">
        <v>504</v>
      </c>
      <c r="B8" s="219" t="s">
        <v>513</v>
      </c>
    </row>
    <row r="9" spans="1:5" s="219" customFormat="1">
      <c r="A9" s="219" t="s">
        <v>104</v>
      </c>
      <c r="B9" s="219" t="s">
        <v>506</v>
      </c>
    </row>
    <row r="10" spans="1:5" s="219" customFormat="1">
      <c r="A10" s="220"/>
    </row>
    <row r="11" spans="1:5" ht="14.5" thickBot="1">
      <c r="A11" s="222"/>
      <c r="B11" s="223"/>
      <c r="C11" s="224"/>
      <c r="D11" s="223"/>
      <c r="E11" s="224"/>
    </row>
    <row r="12" spans="1:5" ht="14.5" thickBot="1">
      <c r="B12" s="368" t="s">
        <v>41</v>
      </c>
      <c r="C12" s="369" t="s">
        <v>385</v>
      </c>
      <c r="D12" s="226"/>
      <c r="E12" s="226"/>
    </row>
    <row r="13" spans="1:5">
      <c r="B13" s="415" t="s">
        <v>52</v>
      </c>
      <c r="C13" s="414">
        <v>554</v>
      </c>
      <c r="D13" s="226"/>
      <c r="E13" s="226"/>
    </row>
    <row r="14" spans="1:5">
      <c r="B14" s="97" t="s">
        <v>68</v>
      </c>
      <c r="C14" s="418">
        <v>492</v>
      </c>
    </row>
    <row r="15" spans="1:5">
      <c r="B15" s="97" t="s">
        <v>280</v>
      </c>
      <c r="C15" s="418">
        <v>355</v>
      </c>
      <c r="D15" s="226"/>
    </row>
    <row r="16" spans="1:5">
      <c r="B16" s="97" t="s">
        <v>45</v>
      </c>
      <c r="C16" s="418">
        <v>267</v>
      </c>
    </row>
    <row r="17" spans="2:3">
      <c r="B17" s="97" t="s">
        <v>61</v>
      </c>
      <c r="C17" s="418">
        <v>226</v>
      </c>
    </row>
    <row r="18" spans="2:3" ht="14.5" customHeight="1">
      <c r="B18" s="97" t="s">
        <v>59</v>
      </c>
      <c r="C18" s="418">
        <v>130</v>
      </c>
    </row>
    <row r="19" spans="2:3">
      <c r="B19" s="97" t="s">
        <v>55</v>
      </c>
      <c r="C19" s="418">
        <v>118</v>
      </c>
    </row>
    <row r="20" spans="2:3">
      <c r="B20" s="97" t="s">
        <v>514</v>
      </c>
      <c r="C20" s="418">
        <v>67</v>
      </c>
    </row>
    <row r="21" spans="2:3">
      <c r="B21" s="97" t="s">
        <v>313</v>
      </c>
      <c r="C21" s="418">
        <v>50</v>
      </c>
    </row>
    <row r="22" spans="2:3" ht="14.5" thickBot="1">
      <c r="B22" s="420" t="s">
        <v>515</v>
      </c>
      <c r="C22" s="421">
        <v>50</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3" tint="0.39997558519241921"/>
  </sheetPr>
  <dimension ref="A1:J23"/>
  <sheetViews>
    <sheetView zoomScaleNormal="100" workbookViewId="0">
      <selection activeCell="B14" activeCellId="1" sqref="H14 B14"/>
    </sheetView>
  </sheetViews>
  <sheetFormatPr defaultColWidth="9.1640625" defaultRowHeight="14"/>
  <cols>
    <col min="1" max="1" width="21.1640625" style="39" customWidth="1"/>
    <col min="2" max="2" width="61.75" style="1" customWidth="1"/>
    <col min="3" max="3" width="17.4140625" style="39" customWidth="1"/>
    <col min="4" max="4" width="17.5" style="39" customWidth="1"/>
    <col min="5" max="5" width="19.5" style="39" customWidth="1"/>
    <col min="6" max="6" width="16.9140625" style="39" customWidth="1"/>
    <col min="7" max="7" width="29.4140625" style="39" customWidth="1"/>
    <col min="8" max="8" width="7.1640625" style="39" customWidth="1"/>
    <col min="9" max="9" width="11.6640625" style="39" customWidth="1"/>
    <col min="10" max="10" width="24.4140625" style="39" customWidth="1"/>
    <col min="11" max="16384" width="9.1640625" style="39"/>
  </cols>
  <sheetData>
    <row r="1" spans="1:10" ht="18.649999999999999" customHeight="1" thickBot="1">
      <c r="A1" s="587" t="s">
        <v>8</v>
      </c>
      <c r="B1" s="588"/>
      <c r="C1" s="21" t="s">
        <v>31</v>
      </c>
      <c r="D1" s="22" t="s">
        <v>32</v>
      </c>
      <c r="E1" s="22" t="s">
        <v>34</v>
      </c>
      <c r="F1" s="22" t="s">
        <v>33</v>
      </c>
      <c r="G1" s="22" t="s">
        <v>9</v>
      </c>
      <c r="I1" s="579" t="s">
        <v>107</v>
      </c>
      <c r="J1" s="50" t="s">
        <v>108</v>
      </c>
    </row>
    <row r="2" spans="1:10" ht="15" customHeight="1" thickBot="1">
      <c r="A2" s="51" t="s">
        <v>10</v>
      </c>
      <c r="B2" s="26" t="s">
        <v>36</v>
      </c>
      <c r="C2" s="24" t="s">
        <v>11</v>
      </c>
      <c r="D2" s="24" t="s">
        <v>11</v>
      </c>
      <c r="E2" s="24" t="s">
        <v>11</v>
      </c>
      <c r="F2" s="24" t="s">
        <v>11</v>
      </c>
      <c r="G2" s="24"/>
      <c r="I2" s="580"/>
      <c r="J2" s="50" t="s">
        <v>109</v>
      </c>
    </row>
    <row r="3" spans="1:10" ht="27">
      <c r="A3" s="586" t="s">
        <v>12</v>
      </c>
      <c r="B3" s="6" t="s">
        <v>13</v>
      </c>
      <c r="C3" s="23" t="s">
        <v>108</v>
      </c>
      <c r="D3" s="23" t="s">
        <v>108</v>
      </c>
      <c r="E3" s="23" t="s">
        <v>108</v>
      </c>
      <c r="F3" s="23" t="s">
        <v>110</v>
      </c>
      <c r="G3" s="52" t="s">
        <v>119</v>
      </c>
      <c r="H3" s="53"/>
      <c r="I3" s="580"/>
      <c r="J3" s="50" t="s">
        <v>111</v>
      </c>
    </row>
    <row r="4" spans="1:10" ht="14.5" customHeight="1">
      <c r="A4" s="584"/>
      <c r="B4" s="7" t="s">
        <v>14</v>
      </c>
      <c r="C4" s="8" t="s">
        <v>108</v>
      </c>
      <c r="D4" s="8" t="s">
        <v>108</v>
      </c>
      <c r="E4" s="8" t="s">
        <v>108</v>
      </c>
      <c r="F4" s="8" t="s">
        <v>110</v>
      </c>
      <c r="G4" s="54"/>
      <c r="I4" s="580"/>
      <c r="J4" s="50" t="s">
        <v>110</v>
      </c>
    </row>
    <row r="5" spans="1:10" ht="14.5" customHeight="1">
      <c r="A5" s="584"/>
      <c r="B5" s="9" t="s">
        <v>15</v>
      </c>
      <c r="C5" s="8" t="s">
        <v>108</v>
      </c>
      <c r="D5" s="8" t="s">
        <v>108</v>
      </c>
      <c r="E5" s="8" t="s">
        <v>108</v>
      </c>
      <c r="F5" s="8" t="s">
        <v>110</v>
      </c>
      <c r="G5" s="55"/>
      <c r="I5" s="580"/>
      <c r="J5" s="50" t="s">
        <v>112</v>
      </c>
    </row>
    <row r="6" spans="1:10" ht="15" customHeight="1" thickBot="1">
      <c r="A6" s="585"/>
      <c r="B6" s="10" t="s">
        <v>16</v>
      </c>
      <c r="C6" s="11" t="s">
        <v>108</v>
      </c>
      <c r="D6" s="11" t="s">
        <v>108</v>
      </c>
      <c r="E6" s="11" t="s">
        <v>108</v>
      </c>
      <c r="F6" s="11" t="s">
        <v>110</v>
      </c>
      <c r="G6" s="56"/>
      <c r="I6" s="580"/>
      <c r="J6" s="50" t="s">
        <v>113</v>
      </c>
    </row>
    <row r="7" spans="1:10" ht="15" customHeight="1">
      <c r="A7" s="581" t="s">
        <v>17</v>
      </c>
      <c r="B7" s="57" t="s">
        <v>37</v>
      </c>
      <c r="C7" s="58" t="s">
        <v>108</v>
      </c>
      <c r="D7" s="58" t="s">
        <v>108</v>
      </c>
      <c r="E7" s="58" t="s">
        <v>108</v>
      </c>
      <c r="F7" s="58" t="s">
        <v>110</v>
      </c>
      <c r="G7" s="59"/>
      <c r="I7" s="580"/>
      <c r="J7" s="50" t="s">
        <v>114</v>
      </c>
    </row>
    <row r="8" spans="1:10" ht="15" customHeight="1" thickBot="1">
      <c r="A8" s="583"/>
      <c r="B8" s="60" t="s">
        <v>38</v>
      </c>
      <c r="C8" s="54" t="s">
        <v>108</v>
      </c>
      <c r="D8" s="54" t="s">
        <v>108</v>
      </c>
      <c r="E8" s="54" t="s">
        <v>108</v>
      </c>
      <c r="F8" s="61" t="s">
        <v>110</v>
      </c>
      <c r="G8" s="62"/>
      <c r="I8" s="580"/>
      <c r="J8" s="50" t="s">
        <v>108</v>
      </c>
    </row>
    <row r="9" spans="1:10" ht="30.75" customHeight="1">
      <c r="A9" s="586" t="s">
        <v>18</v>
      </c>
      <c r="B9" s="27" t="s">
        <v>19</v>
      </c>
      <c r="C9" s="12" t="s">
        <v>108</v>
      </c>
      <c r="D9" s="12" t="s">
        <v>108</v>
      </c>
      <c r="E9" s="12" t="s">
        <v>108</v>
      </c>
      <c r="F9" s="13" t="s">
        <v>110</v>
      </c>
      <c r="G9" s="63" t="s">
        <v>120</v>
      </c>
      <c r="I9" s="580"/>
      <c r="J9" s="50" t="s">
        <v>115</v>
      </c>
    </row>
    <row r="10" spans="1:10" ht="15.75" customHeight="1" thickBot="1">
      <c r="A10" s="585"/>
      <c r="B10" s="80" t="s">
        <v>20</v>
      </c>
      <c r="C10" s="14" t="s">
        <v>108</v>
      </c>
      <c r="D10" s="14" t="s">
        <v>108</v>
      </c>
      <c r="E10" s="14" t="s">
        <v>108</v>
      </c>
      <c r="F10" s="15" t="s">
        <v>110</v>
      </c>
      <c r="G10" s="64"/>
      <c r="I10" s="580"/>
      <c r="J10" s="50" t="s">
        <v>116</v>
      </c>
    </row>
    <row r="11" spans="1:10" ht="14.5" customHeight="1">
      <c r="A11" s="581" t="s">
        <v>21</v>
      </c>
      <c r="B11" s="57" t="s">
        <v>22</v>
      </c>
      <c r="C11" s="58" t="s">
        <v>108</v>
      </c>
      <c r="D11" s="58" t="s">
        <v>108</v>
      </c>
      <c r="E11" s="58" t="s">
        <v>108</v>
      </c>
      <c r="F11" s="58" t="s">
        <v>108</v>
      </c>
      <c r="G11" s="59"/>
      <c r="I11" s="580"/>
      <c r="J11" s="50" t="s">
        <v>108</v>
      </c>
    </row>
    <row r="12" spans="1:10" ht="14.5" customHeight="1">
      <c r="A12" s="582"/>
      <c r="B12" s="65" t="s">
        <v>23</v>
      </c>
      <c r="C12" s="54" t="s">
        <v>108</v>
      </c>
      <c r="D12" s="54" t="s">
        <v>108</v>
      </c>
      <c r="E12" s="54" t="s">
        <v>108</v>
      </c>
      <c r="F12" s="61" t="s">
        <v>108</v>
      </c>
      <c r="G12" s="66"/>
      <c r="I12" s="580"/>
      <c r="J12" s="50" t="s">
        <v>109</v>
      </c>
    </row>
    <row r="13" spans="1:10" ht="15" customHeight="1" thickBot="1">
      <c r="A13" s="583"/>
      <c r="B13" s="60" t="s">
        <v>39</v>
      </c>
      <c r="C13" s="54" t="s">
        <v>108</v>
      </c>
      <c r="D13" s="54" t="s">
        <v>108</v>
      </c>
      <c r="E13" s="54" t="s">
        <v>108</v>
      </c>
      <c r="F13" s="61" t="s">
        <v>108</v>
      </c>
      <c r="G13" s="62"/>
      <c r="I13" s="580"/>
      <c r="J13" s="50" t="s">
        <v>117</v>
      </c>
    </row>
    <row r="14" spans="1:10" ht="29.25" customHeight="1">
      <c r="A14" s="584" t="s">
        <v>24</v>
      </c>
      <c r="B14" s="28" t="s">
        <v>25</v>
      </c>
      <c r="C14" s="16" t="s">
        <v>108</v>
      </c>
      <c r="D14" s="16" t="s">
        <v>108</v>
      </c>
      <c r="E14" s="16" t="s">
        <v>108</v>
      </c>
      <c r="F14" s="19" t="s">
        <v>108</v>
      </c>
      <c r="G14" s="67"/>
      <c r="I14" s="580"/>
      <c r="J14" s="50" t="s">
        <v>118</v>
      </c>
    </row>
    <row r="15" spans="1:10" ht="27.75" customHeight="1" thickBot="1">
      <c r="A15" s="585"/>
      <c r="B15" s="29" t="s">
        <v>26</v>
      </c>
      <c r="C15" s="17" t="s">
        <v>108</v>
      </c>
      <c r="D15" s="17" t="s">
        <v>108</v>
      </c>
      <c r="E15" s="17" t="s">
        <v>108</v>
      </c>
      <c r="F15" s="20" t="s">
        <v>108</v>
      </c>
      <c r="G15" s="68"/>
      <c r="I15" s="580"/>
      <c r="J15" s="50" t="s">
        <v>111</v>
      </c>
    </row>
    <row r="16" spans="1:10" ht="14.5" thickBot="1">
      <c r="A16" s="51" t="s">
        <v>27</v>
      </c>
      <c r="B16" s="69" t="s">
        <v>28</v>
      </c>
      <c r="C16" s="70" t="s">
        <v>108</v>
      </c>
      <c r="D16" s="70" t="s">
        <v>108</v>
      </c>
      <c r="E16" s="70" t="s">
        <v>108</v>
      </c>
      <c r="F16" s="71" t="s">
        <v>108</v>
      </c>
      <c r="G16" s="72"/>
      <c r="I16" s="580"/>
      <c r="J16" s="50" t="s">
        <v>112</v>
      </c>
    </row>
    <row r="17" spans="1:10" ht="14.5" thickBot="1">
      <c r="A17" s="73"/>
      <c r="B17" s="30" t="s">
        <v>40</v>
      </c>
      <c r="C17" s="25"/>
      <c r="D17" s="25"/>
      <c r="E17" s="25"/>
      <c r="F17" s="18"/>
      <c r="G17" s="74"/>
      <c r="J17" s="75"/>
    </row>
    <row r="18" spans="1:10">
      <c r="C18" s="76">
        <f>COUNTIF(C3:C16,"unchecked")</f>
        <v>14</v>
      </c>
      <c r="D18" s="76">
        <f>COUNTIF(D3:D16,"unchecked")</f>
        <v>14</v>
      </c>
      <c r="E18" s="76">
        <f>COUNTIF(E3:E16,"unchecked")</f>
        <v>14</v>
      </c>
    </row>
    <row r="19" spans="1:10" ht="30.75" customHeight="1">
      <c r="A19" s="39" t="s">
        <v>35</v>
      </c>
    </row>
    <row r="20" spans="1:10" ht="14.5">
      <c r="A20" s="77" t="s">
        <v>29</v>
      </c>
      <c r="C20" s="32" t="s">
        <v>30</v>
      </c>
    </row>
    <row r="23" spans="1:10" ht="30" customHeight="1"/>
  </sheetData>
  <dataConsolidate link="1"/>
  <mergeCells count="7">
    <mergeCell ref="I1:I16"/>
    <mergeCell ref="A11:A13"/>
    <mergeCell ref="A14:A15"/>
    <mergeCell ref="A3:A6"/>
    <mergeCell ref="A1:B1"/>
    <mergeCell ref="A9:A10"/>
    <mergeCell ref="A7:A8"/>
  </mergeCells>
  <dataValidations count="6">
    <dataValidation type="whole" operator="greaterThan" allowBlank="1" showInputMessage="1" showErrorMessage="1" sqref="C20" xr:uid="{550064B7-3D6E-4A61-9939-067EC7592B53}">
      <formula1>6</formula1>
    </dataValidation>
    <dataValidation type="whole" errorStyle="information" operator="greaterThan" allowBlank="1" showInputMessage="1" showErrorMessage="1" errorTitle="Reminder" error="You may be close to completing your check now. Please remember to add the date of check completion." sqref="C18:E18" xr:uid="{746EED34-B043-4BFA-9EAE-F4515EF1FF6B}">
      <formula1>6</formula1>
    </dataValidation>
    <dataValidation type="list" allowBlank="1" showInputMessage="1" showErrorMessage="1" sqref="C6:E7 F11 C11:E13" xr:uid="{F95CD6F8-C059-480F-8812-08AE0B45F61E}">
      <formula1>$J$1:$J$3</formula1>
    </dataValidation>
    <dataValidation type="list" allowBlank="1" showInputMessage="1" showErrorMessage="1" sqref="C16:E16" xr:uid="{D0A3CDD0-1606-4410-A0FE-43BB10466CCD}">
      <formula1>$J$1:$J$6</formula1>
    </dataValidation>
    <dataValidation type="list" allowBlank="1" showInputMessage="1" showErrorMessage="1" sqref="C8:E10 C14:E15" xr:uid="{13042E66-357E-4CFD-BF9A-6E40618304E7}">
      <formula1>$J$1:$J$5</formula1>
    </dataValidation>
    <dataValidation type="list" allowBlank="1" showInputMessage="1" showErrorMessage="1" sqref="C3:E5" xr:uid="{B14E56DF-1454-46F6-A88A-EF6FE678501C}">
      <formula1>$J$1:$J$7</formula1>
    </dataValidation>
  </dataValidations>
  <hyperlinks>
    <hyperlink ref="C20" r:id="rId1" xr:uid="{2D325B37-A6AA-448B-A17B-72CF92EEB7AA}"/>
  </hyperlinks>
  <pageMargins left="0.7" right="0.7" top="0.75" bottom="0.75" header="0.3" footer="0.3"/>
  <pageSetup paperSize="9" orientation="portrait"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0EF2E4-6EA6-45A6-B941-273DA0D5FC3D}">
  <dimension ref="A1:E16"/>
  <sheetViews>
    <sheetView topLeftCell="E10" workbookViewId="0">
      <selection activeCell="G12" sqref="G12"/>
    </sheetView>
  </sheetViews>
  <sheetFormatPr defaultColWidth="8" defaultRowHeight="14"/>
  <cols>
    <col min="1" max="1" width="36.6640625" style="225" customWidth="1"/>
    <col min="2" max="2" width="14.6640625" style="225" customWidth="1"/>
    <col min="3" max="3" width="13.75" style="225" customWidth="1"/>
    <col min="4" max="4" width="14.08203125" style="225" customWidth="1"/>
    <col min="5" max="5" width="13.9140625" style="225" customWidth="1"/>
    <col min="6" max="16384" width="8" style="225"/>
  </cols>
  <sheetData>
    <row r="1" spans="1:5" s="219" customFormat="1" ht="32.5" customHeight="1"/>
    <row r="2" spans="1:5" s="219" customFormat="1">
      <c r="A2" s="219" t="s">
        <v>292</v>
      </c>
    </row>
    <row r="3" spans="1:5" s="219" customFormat="1"/>
    <row r="4" spans="1:5" s="219" customFormat="1">
      <c r="A4" s="219" t="s">
        <v>448</v>
      </c>
    </row>
    <row r="5" spans="1:5" s="219" customFormat="1">
      <c r="A5" s="219" t="s">
        <v>524</v>
      </c>
      <c r="B5" s="219" t="s">
        <v>525</v>
      </c>
    </row>
    <row r="6" spans="1:5" s="219" customFormat="1">
      <c r="A6" s="219" t="s">
        <v>317</v>
      </c>
      <c r="B6" s="219" t="s">
        <v>526</v>
      </c>
    </row>
    <row r="7" spans="1:5" s="219" customFormat="1">
      <c r="A7" s="219" t="s">
        <v>319</v>
      </c>
      <c r="B7" s="219" t="s">
        <v>503</v>
      </c>
    </row>
    <row r="8" spans="1:5" s="219" customFormat="1">
      <c r="A8" s="219" t="s">
        <v>504</v>
      </c>
      <c r="B8" s="219" t="s">
        <v>519</v>
      </c>
    </row>
    <row r="9" spans="1:5" s="219" customFormat="1">
      <c r="A9" s="219" t="s">
        <v>104</v>
      </c>
      <c r="B9" s="219" t="s">
        <v>506</v>
      </c>
    </row>
    <row r="10" spans="1:5" s="219" customFormat="1">
      <c r="A10" s="220"/>
    </row>
    <row r="11" spans="1:5" ht="44.25" customHeight="1">
      <c r="A11" s="222"/>
      <c r="B11" s="223"/>
      <c r="C11" s="224"/>
      <c r="D11" s="223"/>
      <c r="E11" s="224"/>
    </row>
    <row r="12" spans="1:5" ht="56">
      <c r="B12" s="438"/>
      <c r="C12" s="439" t="s">
        <v>520</v>
      </c>
      <c r="D12" s="440" t="s">
        <v>521</v>
      </c>
      <c r="E12" s="440" t="s">
        <v>522</v>
      </c>
    </row>
    <row r="13" spans="1:5" ht="14.5" customHeight="1">
      <c r="B13" s="436" t="s">
        <v>64</v>
      </c>
      <c r="C13" s="435">
        <v>1706.45</v>
      </c>
      <c r="D13" s="435">
        <v>405.55</v>
      </c>
      <c r="E13" s="437">
        <v>0.70799999999999996</v>
      </c>
    </row>
    <row r="14" spans="1:5">
      <c r="B14" s="436" t="s">
        <v>60</v>
      </c>
      <c r="C14" s="435">
        <v>590.4</v>
      </c>
      <c r="D14" s="435">
        <v>154.6</v>
      </c>
      <c r="E14" s="437">
        <v>0.14099999999999999</v>
      </c>
    </row>
    <row r="15" spans="1:5">
      <c r="B15" s="436" t="s">
        <v>54</v>
      </c>
      <c r="C15" s="435">
        <v>968.2</v>
      </c>
      <c r="D15" s="435">
        <v>90.8</v>
      </c>
      <c r="E15" s="437">
        <v>0.80200000000000005</v>
      </c>
    </row>
    <row r="16" spans="1:5">
      <c r="B16" s="441" t="s">
        <v>523</v>
      </c>
      <c r="C16" s="442">
        <v>999.9</v>
      </c>
      <c r="D16" s="442">
        <v>20.100000000000001</v>
      </c>
      <c r="E16" s="443">
        <v>1</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2DA030-C95B-4768-B19F-DB1264DD8BE0}">
  <dimension ref="A1:E18"/>
  <sheetViews>
    <sheetView topLeftCell="C9" workbookViewId="0">
      <selection activeCell="F13" sqref="F13"/>
    </sheetView>
  </sheetViews>
  <sheetFormatPr defaultColWidth="8" defaultRowHeight="14"/>
  <cols>
    <col min="1" max="1" width="37.08203125" style="225" customWidth="1"/>
    <col min="2" max="2" width="45.5" style="225" customWidth="1"/>
    <col min="3" max="3" width="49.58203125" style="225" customWidth="1"/>
    <col min="4" max="4" width="5.83203125" style="225" customWidth="1"/>
    <col min="5" max="5" width="29.75" style="225" customWidth="1"/>
    <col min="6" max="16384" width="8" style="225"/>
  </cols>
  <sheetData>
    <row r="1" spans="1:5" s="219" customFormat="1" ht="32.5" customHeight="1"/>
    <row r="2" spans="1:5" s="219" customFormat="1">
      <c r="A2" s="219" t="s">
        <v>292</v>
      </c>
    </row>
    <row r="3" spans="1:5" s="219" customFormat="1"/>
    <row r="4" spans="1:5" s="219" customFormat="1">
      <c r="A4" s="219" t="s">
        <v>448</v>
      </c>
    </row>
    <row r="5" spans="1:5" s="219" customFormat="1">
      <c r="A5" s="219" t="s">
        <v>535</v>
      </c>
      <c r="B5" s="219" t="s">
        <v>536</v>
      </c>
    </row>
    <row r="6" spans="1:5" s="219" customFormat="1">
      <c r="A6" s="219" t="s">
        <v>317</v>
      </c>
      <c r="B6" s="219" t="s">
        <v>537</v>
      </c>
    </row>
    <row r="7" spans="1:5" s="219" customFormat="1">
      <c r="A7" s="219" t="s">
        <v>319</v>
      </c>
      <c r="B7" s="219" t="s">
        <v>503</v>
      </c>
    </row>
    <row r="8" spans="1:5" s="219" customFormat="1">
      <c r="A8" s="219" t="s">
        <v>504</v>
      </c>
      <c r="B8" s="219" t="s">
        <v>527</v>
      </c>
    </row>
    <row r="9" spans="1:5" s="219" customFormat="1">
      <c r="A9" s="219" t="s">
        <v>104</v>
      </c>
      <c r="B9" s="219" t="s">
        <v>528</v>
      </c>
    </row>
    <row r="10" spans="1:5" s="219" customFormat="1"/>
    <row r="11" spans="1:5" ht="44.25" customHeight="1">
      <c r="B11" s="224"/>
      <c r="C11" s="224"/>
      <c r="D11" s="224"/>
      <c r="E11" s="224"/>
    </row>
    <row r="12" spans="1:5">
      <c r="B12" s="243"/>
      <c r="C12" s="243"/>
      <c r="D12" s="243"/>
      <c r="E12" s="243"/>
    </row>
    <row r="13" spans="1:5">
      <c r="A13" s="37"/>
      <c r="B13" s="452" t="s">
        <v>529</v>
      </c>
      <c r="C13" s="453"/>
      <c r="D13" s="454">
        <v>0.19</v>
      </c>
      <c r="E13" s="450"/>
    </row>
    <row r="14" spans="1:5">
      <c r="A14" s="37"/>
      <c r="B14" s="446" t="s">
        <v>530</v>
      </c>
      <c r="C14" s="444"/>
      <c r="D14" s="448">
        <v>0.24</v>
      </c>
      <c r="E14" s="451"/>
    </row>
    <row r="15" spans="1:5">
      <c r="A15" s="37"/>
      <c r="B15" s="446" t="s">
        <v>531</v>
      </c>
      <c r="C15" s="444"/>
      <c r="D15" s="448">
        <v>0.45</v>
      </c>
      <c r="E15" s="451"/>
    </row>
    <row r="16" spans="1:5">
      <c r="A16" s="37"/>
      <c r="B16" s="446" t="s">
        <v>532</v>
      </c>
      <c r="C16" s="444"/>
      <c r="D16" s="448">
        <v>3.7</v>
      </c>
      <c r="E16" s="451"/>
    </row>
    <row r="17" spans="1:5">
      <c r="A17" s="37"/>
      <c r="B17" s="446" t="s">
        <v>533</v>
      </c>
      <c r="C17" s="444"/>
      <c r="D17" s="448">
        <v>4</v>
      </c>
      <c r="E17" s="451"/>
    </row>
    <row r="18" spans="1:5" ht="14.5" customHeight="1">
      <c r="A18" s="37"/>
      <c r="B18" s="447" t="s">
        <v>534</v>
      </c>
      <c r="C18" s="445"/>
      <c r="D18" s="449">
        <v>0.33</v>
      </c>
      <c r="E18" s="451"/>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41DB10-9D8B-413D-86FF-A8040C9B1E0E}">
  <dimension ref="A1:F19"/>
  <sheetViews>
    <sheetView topLeftCell="C5" workbookViewId="0">
      <selection activeCell="G11" sqref="G11"/>
    </sheetView>
  </sheetViews>
  <sheetFormatPr defaultColWidth="8" defaultRowHeight="14"/>
  <cols>
    <col min="1" max="1" width="37" style="225" customWidth="1"/>
    <col min="2" max="2" width="25" style="225" customWidth="1"/>
    <col min="3" max="3" width="31.1640625" style="225" customWidth="1"/>
    <col min="4" max="4" width="25.83203125" style="225" customWidth="1"/>
    <col min="5" max="5" width="29.75" style="225" customWidth="1"/>
    <col min="6" max="6" width="8.5" style="225" bestFit="1" customWidth="1"/>
    <col min="7" max="7" width="12.4140625" style="225" bestFit="1" customWidth="1"/>
    <col min="8" max="8" width="15.08203125" style="225" bestFit="1" customWidth="1"/>
    <col min="9" max="10" width="4.4140625" style="225" bestFit="1" customWidth="1"/>
    <col min="11" max="11" width="10.25" style="225" bestFit="1" customWidth="1"/>
    <col min="12" max="16384" width="8" style="225"/>
  </cols>
  <sheetData>
    <row r="1" spans="1:5" s="196" customFormat="1" ht="30" customHeight="1"/>
    <row r="2" spans="1:5" s="196" customFormat="1">
      <c r="A2" s="196" t="s">
        <v>292</v>
      </c>
    </row>
    <row r="3" spans="1:5" s="196" customFormat="1"/>
    <row r="4" spans="1:5" s="196" customFormat="1">
      <c r="A4" s="196" t="s">
        <v>448</v>
      </c>
    </row>
    <row r="5" spans="1:5" s="196" customFormat="1">
      <c r="A5" s="196" t="s">
        <v>540</v>
      </c>
      <c r="B5" s="196" t="s">
        <v>541</v>
      </c>
    </row>
    <row r="6" spans="1:5" s="196" customFormat="1">
      <c r="A6" s="196" t="s">
        <v>317</v>
      </c>
      <c r="B6" s="196" t="s">
        <v>542</v>
      </c>
    </row>
    <row r="7" spans="1:5" s="196" customFormat="1">
      <c r="A7" s="196" t="s">
        <v>319</v>
      </c>
      <c r="B7" s="196" t="s">
        <v>482</v>
      </c>
    </row>
    <row r="8" spans="1:5" s="196" customFormat="1">
      <c r="A8" s="196" t="s">
        <v>104</v>
      </c>
      <c r="B8" s="196" t="s">
        <v>538</v>
      </c>
    </row>
    <row r="9" spans="1:5" s="196" customFormat="1"/>
    <row r="10" spans="1:5" s="196" customFormat="1" ht="14.5" thickBot="1">
      <c r="B10" s="278"/>
    </row>
    <row r="11" spans="1:5" ht="14.5" thickBot="1">
      <c r="B11" s="455"/>
      <c r="C11" s="456">
        <v>2018</v>
      </c>
      <c r="D11" s="456">
        <v>2019</v>
      </c>
      <c r="E11" s="457">
        <v>2020</v>
      </c>
    </row>
    <row r="12" spans="1:5">
      <c r="B12" s="458" t="s">
        <v>463</v>
      </c>
      <c r="C12" s="459">
        <v>338.27240899999998</v>
      </c>
      <c r="D12" s="459">
        <v>242.08281400000001</v>
      </c>
      <c r="E12" s="460">
        <v>270.96433100000002</v>
      </c>
    </row>
    <row r="13" spans="1:5">
      <c r="B13" s="458" t="s">
        <v>412</v>
      </c>
      <c r="C13" s="459">
        <v>203.465698</v>
      </c>
      <c r="D13" s="459">
        <v>415.299533</v>
      </c>
      <c r="E13" s="460">
        <v>405.96369499999997</v>
      </c>
    </row>
    <row r="14" spans="1:5">
      <c r="B14" s="458" t="s">
        <v>405</v>
      </c>
      <c r="C14" s="459">
        <v>194.492446</v>
      </c>
      <c r="D14" s="459">
        <v>176.49298900000008</v>
      </c>
      <c r="E14" s="460">
        <v>199.29296099999999</v>
      </c>
    </row>
    <row r="15" spans="1:5">
      <c r="B15" s="458" t="s">
        <v>426</v>
      </c>
      <c r="C15" s="459">
        <v>142.61296999999999</v>
      </c>
      <c r="D15" s="459">
        <v>220.388879</v>
      </c>
      <c r="E15" s="460">
        <v>147.07827699999996</v>
      </c>
    </row>
    <row r="16" spans="1:5">
      <c r="B16" s="458" t="s">
        <v>331</v>
      </c>
      <c r="C16" s="459">
        <v>171.95816199999999</v>
      </c>
      <c r="D16" s="459">
        <v>232.73906299999999</v>
      </c>
      <c r="E16" s="460">
        <v>181.52068600000001</v>
      </c>
    </row>
    <row r="17" spans="2:6">
      <c r="B17" s="458" t="s">
        <v>414</v>
      </c>
      <c r="C17" s="459">
        <v>161.59509199999999</v>
      </c>
      <c r="D17" s="459">
        <v>190.04935399999999</v>
      </c>
      <c r="E17" s="460">
        <v>604.29665999999997</v>
      </c>
    </row>
    <row r="18" spans="2:6" ht="14.5" thickBot="1">
      <c r="B18" s="458" t="s">
        <v>539</v>
      </c>
      <c r="C18" s="459">
        <v>408.78567099999975</v>
      </c>
      <c r="D18" s="459">
        <v>413.86865200000148</v>
      </c>
      <c r="E18" s="460">
        <v>548.00061799999401</v>
      </c>
      <c r="F18" s="461"/>
    </row>
    <row r="19" spans="2:6" ht="14.5" thickBot="1">
      <c r="B19" s="462" t="s">
        <v>337</v>
      </c>
      <c r="C19" s="463">
        <v>1621.1824479999996</v>
      </c>
      <c r="D19" s="463">
        <v>1890.9212840000016</v>
      </c>
      <c r="E19" s="464">
        <v>2357.1172279999942</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3D824-8B87-42F0-8DEC-90BBAF82F4FB}">
  <dimension ref="A1:K57"/>
  <sheetViews>
    <sheetView topLeftCell="A7" workbookViewId="0">
      <selection activeCell="G11" sqref="G11"/>
    </sheetView>
  </sheetViews>
  <sheetFormatPr defaultColWidth="8" defaultRowHeight="14"/>
  <cols>
    <col min="1" max="1" width="36.75" style="466" customWidth="1"/>
    <col min="2" max="2" width="25" style="466" customWidth="1"/>
    <col min="3" max="3" width="15.08203125" style="466" customWidth="1"/>
    <col min="4" max="4" width="13" style="466" customWidth="1"/>
    <col min="5" max="7" width="13.58203125" style="466" customWidth="1"/>
    <col min="8" max="16384" width="8" style="466"/>
  </cols>
  <sheetData>
    <row r="1" spans="1:11" s="465" customFormat="1" ht="32" customHeight="1"/>
    <row r="2" spans="1:11" s="465" customFormat="1">
      <c r="A2" s="465" t="s">
        <v>292</v>
      </c>
    </row>
    <row r="3" spans="1:11" s="465" customFormat="1"/>
    <row r="4" spans="1:11" s="465" customFormat="1">
      <c r="A4" s="465" t="s">
        <v>576</v>
      </c>
    </row>
    <row r="5" spans="1:11" s="465" customFormat="1">
      <c r="A5" s="465" t="s">
        <v>563</v>
      </c>
      <c r="B5" s="465" t="s">
        <v>564</v>
      </c>
    </row>
    <row r="6" spans="1:11" s="465" customFormat="1">
      <c r="A6" s="465" t="s">
        <v>317</v>
      </c>
      <c r="B6" s="465" t="s">
        <v>565</v>
      </c>
    </row>
    <row r="7" spans="1:11" s="465" customFormat="1">
      <c r="A7" s="465" t="s">
        <v>319</v>
      </c>
      <c r="B7" s="465" t="s">
        <v>543</v>
      </c>
    </row>
    <row r="8" spans="1:11" s="465" customFormat="1">
      <c r="A8" s="465" t="s">
        <v>104</v>
      </c>
      <c r="B8" s="465" t="s">
        <v>544</v>
      </c>
    </row>
    <row r="9" spans="1:11" s="465" customFormat="1"/>
    <row r="10" spans="1:11" s="465" customFormat="1" ht="14.5" thickBot="1">
      <c r="A10" s="466"/>
      <c r="B10" s="39"/>
      <c r="C10" s="39"/>
      <c r="D10" s="39"/>
      <c r="E10" s="39"/>
      <c r="F10" s="39"/>
    </row>
    <row r="11" spans="1:11" s="39" customFormat="1" ht="14.5" thickBot="1">
      <c r="A11" s="466"/>
      <c r="B11" s="107" t="s">
        <v>358</v>
      </c>
      <c r="C11" s="467">
        <v>2020</v>
      </c>
      <c r="D11" s="467">
        <v>2021</v>
      </c>
      <c r="E11" s="468" t="s">
        <v>545</v>
      </c>
      <c r="G11" s="466"/>
      <c r="H11" s="466"/>
      <c r="I11" s="466"/>
      <c r="J11" s="466"/>
      <c r="K11" s="466"/>
    </row>
    <row r="12" spans="1:11" s="39" customFormat="1">
      <c r="A12" s="466"/>
      <c r="B12" s="469" t="s">
        <v>42</v>
      </c>
      <c r="C12" s="207">
        <v>2221.9020326833333</v>
      </c>
      <c r="D12" s="207">
        <v>2731.237990164756</v>
      </c>
      <c r="E12" s="470" t="s">
        <v>546</v>
      </c>
      <c r="F12" s="434"/>
      <c r="G12" s="466"/>
      <c r="H12" s="466"/>
      <c r="I12" s="466"/>
      <c r="J12" s="466"/>
      <c r="K12" s="466"/>
    </row>
    <row r="13" spans="1:11" s="39" customFormat="1">
      <c r="A13" s="466"/>
      <c r="B13" s="469" t="s">
        <v>283</v>
      </c>
      <c r="C13" s="207">
        <v>2670.780048333334</v>
      </c>
      <c r="D13" s="207">
        <v>2141.9580455295413</v>
      </c>
      <c r="E13" s="470" t="s">
        <v>547</v>
      </c>
      <c r="F13" s="434"/>
      <c r="G13" s="466"/>
      <c r="H13" s="466"/>
      <c r="I13" s="466"/>
      <c r="J13" s="466"/>
      <c r="K13" s="466"/>
    </row>
    <row r="14" spans="1:11" s="39" customFormat="1">
      <c r="A14" s="466"/>
      <c r="B14" s="469" t="s">
        <v>48</v>
      </c>
      <c r="C14" s="207">
        <v>709.1503444318181</v>
      </c>
      <c r="D14" s="207">
        <v>1757.6075653830553</v>
      </c>
      <c r="E14" s="470" t="s">
        <v>548</v>
      </c>
      <c r="F14" s="434"/>
      <c r="G14" s="434"/>
      <c r="H14" s="434"/>
    </row>
    <row r="15" spans="1:11" s="39" customFormat="1">
      <c r="A15" s="466"/>
      <c r="B15" s="469" t="s">
        <v>45</v>
      </c>
      <c r="C15" s="207">
        <v>967.09624145000009</v>
      </c>
      <c r="D15" s="207">
        <v>1557.6884606718475</v>
      </c>
      <c r="E15" s="470" t="s">
        <v>549</v>
      </c>
      <c r="F15" s="434"/>
      <c r="G15" s="434"/>
      <c r="H15" s="434"/>
    </row>
    <row r="16" spans="1:11" s="39" customFormat="1">
      <c r="A16" s="466"/>
      <c r="B16" s="469" t="s">
        <v>70</v>
      </c>
      <c r="C16" s="207">
        <v>1426.7769104833335</v>
      </c>
      <c r="D16" s="207">
        <v>1288.8592553330359</v>
      </c>
      <c r="E16" s="470" t="s">
        <v>550</v>
      </c>
      <c r="F16" s="434"/>
      <c r="G16" s="434"/>
      <c r="H16" s="434"/>
    </row>
    <row r="17" spans="1:8" s="39" customFormat="1">
      <c r="A17" s="466"/>
      <c r="B17" s="469" t="s">
        <v>49</v>
      </c>
      <c r="C17" s="207">
        <v>1042.5413814166668</v>
      </c>
      <c r="D17" s="207">
        <v>953.16683198768033</v>
      </c>
      <c r="E17" s="470" t="s">
        <v>551</v>
      </c>
      <c r="F17" s="434"/>
      <c r="G17" s="434"/>
      <c r="H17" s="434"/>
    </row>
    <row r="18" spans="1:8" s="39" customFormat="1">
      <c r="A18" s="466"/>
      <c r="B18" s="469" t="s">
        <v>280</v>
      </c>
      <c r="C18" s="207">
        <v>1087.8047474166667</v>
      </c>
      <c r="D18" s="207">
        <v>922.99392839463042</v>
      </c>
      <c r="E18" s="470" t="s">
        <v>552</v>
      </c>
      <c r="F18" s="434"/>
      <c r="G18" s="434"/>
      <c r="H18" s="434"/>
    </row>
    <row r="19" spans="1:8" s="39" customFormat="1">
      <c r="A19" s="466"/>
      <c r="B19" s="469" t="s">
        <v>60</v>
      </c>
      <c r="C19" s="207">
        <v>1621.9799226166665</v>
      </c>
      <c r="D19" s="207">
        <v>913.83233712398294</v>
      </c>
      <c r="E19" s="470" t="s">
        <v>553</v>
      </c>
      <c r="F19" s="434"/>
      <c r="G19" s="434"/>
      <c r="H19" s="434"/>
    </row>
    <row r="20" spans="1:8" s="39" customFormat="1">
      <c r="A20" s="466"/>
      <c r="B20" s="469" t="s">
        <v>312</v>
      </c>
      <c r="C20" s="207">
        <v>993.3271431666667</v>
      </c>
      <c r="D20" s="207">
        <v>863.83313515512407</v>
      </c>
      <c r="E20" s="470" t="s">
        <v>554</v>
      </c>
      <c r="F20" s="434"/>
      <c r="G20" s="434"/>
      <c r="H20" s="434"/>
    </row>
    <row r="21" spans="1:8" s="39" customFormat="1" ht="14.5" thickBot="1">
      <c r="A21" s="466"/>
      <c r="B21" s="471" t="s">
        <v>47</v>
      </c>
      <c r="C21" s="214">
        <v>801.50327920000007</v>
      </c>
      <c r="D21" s="214">
        <v>785.08292648769645</v>
      </c>
      <c r="E21" s="472" t="s">
        <v>555</v>
      </c>
      <c r="F21" s="434"/>
      <c r="G21" s="434"/>
      <c r="H21" s="434"/>
    </row>
    <row r="22" spans="1:8" s="39" customFormat="1">
      <c r="A22" s="466"/>
    </row>
    <row r="23" spans="1:8" s="39" customFormat="1" ht="14.5" thickBot="1">
      <c r="A23" s="466"/>
    </row>
    <row r="24" spans="1:8" s="39" customFormat="1" ht="14.5" thickBot="1">
      <c r="A24" s="466"/>
      <c r="C24" s="473" t="s">
        <v>556</v>
      </c>
      <c r="D24" s="467" t="s">
        <v>557</v>
      </c>
      <c r="E24" s="467" t="s">
        <v>558</v>
      </c>
      <c r="F24" s="467" t="s">
        <v>559</v>
      </c>
      <c r="G24" s="468" t="s">
        <v>560</v>
      </c>
    </row>
    <row r="25" spans="1:8" s="39" customFormat="1">
      <c r="A25" s="466"/>
      <c r="B25" s="474" t="s">
        <v>561</v>
      </c>
      <c r="C25" s="475">
        <v>0.14424915680910619</v>
      </c>
      <c r="D25" s="433">
        <v>0.28643232983076972</v>
      </c>
      <c r="E25" s="476">
        <v>0.20728944198127833</v>
      </c>
      <c r="F25" s="476">
        <v>0.20783282003211648</v>
      </c>
      <c r="G25" s="477">
        <v>0.15419625134672932</v>
      </c>
    </row>
    <row r="26" spans="1:8" s="39" customFormat="1" ht="14.5" thickBot="1">
      <c r="A26" s="466"/>
      <c r="B26" s="471" t="s">
        <v>562</v>
      </c>
      <c r="C26" s="478">
        <v>0.14424915680910619</v>
      </c>
      <c r="D26" s="479">
        <v>0.43068148663987588</v>
      </c>
      <c r="E26" s="479">
        <v>0.63797092862115423</v>
      </c>
      <c r="F26" s="480">
        <v>0.84580374865327068</v>
      </c>
      <c r="G26" s="481">
        <v>1</v>
      </c>
    </row>
    <row r="27" spans="1:8" s="39" customFormat="1">
      <c r="A27" s="466"/>
    </row>
    <row r="28" spans="1:8" s="39" customFormat="1">
      <c r="A28" s="466"/>
    </row>
    <row r="29" spans="1:8" s="39" customFormat="1">
      <c r="A29" s="466"/>
    </row>
    <row r="30" spans="1:8" s="39" customFormat="1">
      <c r="A30" s="466"/>
    </row>
    <row r="31" spans="1:8" s="39" customFormat="1">
      <c r="A31" s="466"/>
    </row>
    <row r="32" spans="1:8" s="39" customFormat="1">
      <c r="A32" s="466"/>
    </row>
    <row r="33" spans="1:1" s="39" customFormat="1">
      <c r="A33" s="466"/>
    </row>
    <row r="34" spans="1:1" s="39" customFormat="1"/>
    <row r="35" spans="1:1" s="39" customFormat="1"/>
    <row r="36" spans="1:1" s="39" customFormat="1"/>
    <row r="37" spans="1:1" s="39" customFormat="1"/>
    <row r="38" spans="1:1" s="39" customFormat="1"/>
    <row r="39" spans="1:1" s="39" customFormat="1"/>
    <row r="40" spans="1:1" s="39" customFormat="1"/>
    <row r="41" spans="1:1" s="39" customFormat="1"/>
    <row r="42" spans="1:1" s="39" customFormat="1"/>
    <row r="43" spans="1:1" s="39" customFormat="1"/>
    <row r="44" spans="1:1" s="39" customFormat="1"/>
    <row r="45" spans="1:1" s="39" customFormat="1"/>
    <row r="46" spans="1:1" s="39" customFormat="1"/>
    <row r="47" spans="1:1" s="39" customFormat="1"/>
    <row r="48" spans="1:1" s="39" customFormat="1"/>
    <row r="49" s="39" customFormat="1"/>
    <row r="50" s="39" customFormat="1"/>
    <row r="51" s="39" customFormat="1"/>
    <row r="52" s="39" customFormat="1"/>
    <row r="53" s="39" customFormat="1"/>
    <row r="54" s="39" customFormat="1"/>
    <row r="55" s="39" customFormat="1"/>
    <row r="56" s="39" customFormat="1"/>
    <row r="57" s="39" customFormat="1"/>
  </sheetData>
  <pageMargins left="0.7" right="0.7" top="0.75" bottom="0.75" header="0.3" footer="0.3"/>
  <ignoredErrors>
    <ignoredError sqref="E12:E21" numberStoredAsText="1"/>
  </ignoredErrors>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D5AC4-5708-4AD0-9D21-5508E51D50D9}">
  <dimension ref="A1:P31"/>
  <sheetViews>
    <sheetView topLeftCell="H7" workbookViewId="0">
      <selection activeCell="G12" sqref="G12"/>
    </sheetView>
  </sheetViews>
  <sheetFormatPr defaultColWidth="9.58203125" defaultRowHeight="14"/>
  <cols>
    <col min="1" max="1" width="36.9140625" style="257" customWidth="1"/>
    <col min="2" max="2" width="21.58203125" style="257" customWidth="1"/>
    <col min="3" max="3" width="13.5" style="257" customWidth="1"/>
    <col min="4" max="4" width="21.08203125" style="257" customWidth="1"/>
    <col min="5" max="5" width="18.83203125" style="257" bestFit="1" customWidth="1"/>
    <col min="6" max="6" width="17.08203125" style="257" customWidth="1"/>
    <col min="7" max="7" width="14.75" style="257" bestFit="1" customWidth="1"/>
    <col min="8" max="8" width="10.83203125" style="257" customWidth="1"/>
    <col min="9" max="12" width="9.58203125" style="257"/>
    <col min="13" max="13" width="12.25" style="257" customWidth="1"/>
    <col min="14" max="14" width="14" style="257" customWidth="1"/>
    <col min="15" max="16384" width="9.58203125" style="257"/>
  </cols>
  <sheetData>
    <row r="1" spans="1:9" ht="32" customHeight="1">
      <c r="A1" s="465"/>
    </row>
    <row r="2" spans="1:9">
      <c r="A2" s="465" t="s">
        <v>292</v>
      </c>
    </row>
    <row r="3" spans="1:9">
      <c r="A3" s="465"/>
    </row>
    <row r="4" spans="1:9">
      <c r="A4" s="465" t="s">
        <v>576</v>
      </c>
    </row>
    <row r="5" spans="1:9">
      <c r="A5" s="257" t="s">
        <v>578</v>
      </c>
      <c r="B5" s="257" t="s">
        <v>579</v>
      </c>
    </row>
    <row r="6" spans="1:9">
      <c r="B6" s="136" t="s">
        <v>577</v>
      </c>
    </row>
    <row r="7" spans="1:9">
      <c r="A7" s="257" t="s">
        <v>319</v>
      </c>
      <c r="B7" s="257" t="s">
        <v>566</v>
      </c>
    </row>
    <row r="8" spans="1:9">
      <c r="A8" s="257" t="s">
        <v>104</v>
      </c>
      <c r="B8" s="257" t="s">
        <v>567</v>
      </c>
    </row>
    <row r="9" spans="1:9">
      <c r="B9" s="257" t="s">
        <v>568</v>
      </c>
    </row>
    <row r="11" spans="1:9">
      <c r="B11" s="482"/>
      <c r="C11" s="136"/>
      <c r="D11" s="136"/>
      <c r="E11" s="136"/>
      <c r="F11" s="136"/>
      <c r="G11" s="136"/>
      <c r="H11" s="136"/>
      <c r="I11" s="136"/>
    </row>
    <row r="12" spans="1:9" s="263" customFormat="1">
      <c r="B12" s="257"/>
      <c r="C12" s="483">
        <v>2020</v>
      </c>
      <c r="D12" s="483">
        <v>2021</v>
      </c>
      <c r="E12" s="483" t="s">
        <v>569</v>
      </c>
    </row>
    <row r="13" spans="1:9">
      <c r="B13" s="484" t="s">
        <v>570</v>
      </c>
      <c r="C13" s="484">
        <v>15922.292517499982</v>
      </c>
      <c r="D13" s="484">
        <v>13920.199227773621</v>
      </c>
      <c r="E13" s="485">
        <v>-0.125741521676347</v>
      </c>
    </row>
    <row r="14" spans="1:9">
      <c r="B14" s="486" t="s">
        <v>571</v>
      </c>
      <c r="C14" s="486">
        <v>5277.4691192833525</v>
      </c>
      <c r="D14" s="486">
        <v>5056.3683121312915</v>
      </c>
      <c r="E14" s="487">
        <v>-4.1895234657874238E-2</v>
      </c>
    </row>
    <row r="15" spans="1:9">
      <c r="B15" s="486" t="s">
        <v>572</v>
      </c>
      <c r="C15" s="486">
        <v>2037.5209685833365</v>
      </c>
      <c r="D15" s="486">
        <v>1380.5130890397945</v>
      </c>
      <c r="E15" s="488">
        <v>-0.32245453650489375</v>
      </c>
    </row>
    <row r="16" spans="1:9">
      <c r="B16" s="486" t="s">
        <v>573</v>
      </c>
      <c r="C16" s="486">
        <v>659.08112691666668</v>
      </c>
      <c r="D16" s="486">
        <v>1563.1594655903502</v>
      </c>
      <c r="E16" s="488">
        <v>1.3717254246122481</v>
      </c>
    </row>
    <row r="17" spans="2:16">
      <c r="B17" s="486" t="s">
        <v>574</v>
      </c>
      <c r="C17" s="486">
        <v>1194.4788767497826</v>
      </c>
      <c r="D17" s="486">
        <v>912.78156530749061</v>
      </c>
      <c r="E17" s="488">
        <v>-0.2358328112162183</v>
      </c>
    </row>
    <row r="18" spans="2:16">
      <c r="B18" s="486" t="s">
        <v>575</v>
      </c>
      <c r="C18" s="486">
        <v>1405.1192673333337</v>
      </c>
      <c r="D18" s="486">
        <v>1947.3329893153091</v>
      </c>
      <c r="E18" s="488">
        <v>0.38588448296705841</v>
      </c>
    </row>
    <row r="19" spans="2:16">
      <c r="B19" s="489" t="s">
        <v>477</v>
      </c>
      <c r="C19" s="489">
        <v>135.763431</v>
      </c>
      <c r="D19" s="489">
        <v>1214.2702291684855</v>
      </c>
      <c r="E19" s="490">
        <v>7.9440154850571352</v>
      </c>
    </row>
    <row r="20" spans="2:16">
      <c r="B20" s="491" t="s">
        <v>337</v>
      </c>
      <c r="C20" s="492">
        <v>26631.725307366451</v>
      </c>
      <c r="D20" s="492">
        <v>25994.624878326344</v>
      </c>
      <c r="E20" s="493">
        <v>-2.3922611910685419E-2</v>
      </c>
    </row>
    <row r="21" spans="2:16">
      <c r="B21" s="136"/>
      <c r="C21" s="136"/>
      <c r="D21" s="136"/>
      <c r="E21" s="136"/>
      <c r="F21" s="136"/>
      <c r="G21" s="136"/>
      <c r="H21" s="136"/>
      <c r="I21" s="136"/>
    </row>
    <row r="22" spans="2:16">
      <c r="B22" s="136"/>
      <c r="C22" s="136"/>
      <c r="D22" s="136"/>
      <c r="E22" s="136"/>
      <c r="F22" s="136"/>
      <c r="G22" s="136"/>
      <c r="H22" s="136"/>
      <c r="I22" s="136"/>
    </row>
    <row r="23" spans="2:16">
      <c r="B23" s="136"/>
      <c r="C23" s="136"/>
      <c r="D23" s="136"/>
      <c r="E23" s="136"/>
      <c r="F23" s="136"/>
      <c r="G23" s="136"/>
      <c r="H23" s="136"/>
      <c r="I23" s="136"/>
      <c r="O23" s="271"/>
      <c r="P23" s="272"/>
    </row>
    <row r="26" spans="2:16">
      <c r="C26" s="494"/>
      <c r="E26" s="494"/>
    </row>
    <row r="27" spans="2:16">
      <c r="C27" s="494"/>
      <c r="E27" s="494"/>
    </row>
    <row r="31" spans="2:16">
      <c r="I31" s="272"/>
      <c r="L31" s="272"/>
      <c r="M31" s="272"/>
    </row>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B0D32F-C493-4251-BA69-1C131A29FF74}">
  <dimension ref="A1:F17"/>
  <sheetViews>
    <sheetView topLeftCell="B12" workbookViewId="0">
      <selection activeCell="H11" sqref="H11"/>
    </sheetView>
  </sheetViews>
  <sheetFormatPr defaultColWidth="8" defaultRowHeight="14"/>
  <cols>
    <col min="1" max="1" width="29.83203125" style="242" customWidth="1"/>
    <col min="2" max="6" width="9" style="242" customWidth="1"/>
    <col min="7" max="16384" width="8" style="242"/>
  </cols>
  <sheetData>
    <row r="1" spans="1:6" s="219" customFormat="1" ht="32.5" customHeight="1"/>
    <row r="2" spans="1:6" s="219" customFormat="1">
      <c r="A2" s="219" t="s">
        <v>292</v>
      </c>
    </row>
    <row r="3" spans="1:6" s="219" customFormat="1"/>
    <row r="4" spans="1:6" s="219" customFormat="1">
      <c r="A4" s="219" t="s">
        <v>576</v>
      </c>
    </row>
    <row r="5" spans="1:6" s="219" customFormat="1">
      <c r="A5" s="219" t="s">
        <v>580</v>
      </c>
      <c r="B5" s="219" t="s">
        <v>587</v>
      </c>
    </row>
    <row r="6" spans="1:6" s="219" customFormat="1">
      <c r="A6" s="219" t="s">
        <v>317</v>
      </c>
      <c r="B6" s="219" t="s">
        <v>588</v>
      </c>
    </row>
    <row r="7" spans="1:6" s="219" customFormat="1">
      <c r="A7" s="219" t="s">
        <v>319</v>
      </c>
      <c r="B7" s="219" t="s">
        <v>581</v>
      </c>
    </row>
    <row r="8" spans="1:6" s="219" customFormat="1">
      <c r="A8" s="219" t="s">
        <v>104</v>
      </c>
      <c r="B8" s="219" t="s">
        <v>582</v>
      </c>
    </row>
    <row r="9" spans="1:6" s="219" customFormat="1"/>
    <row r="10" spans="1:6" ht="44.25" customHeight="1">
      <c r="B10" s="241"/>
      <c r="C10" s="241"/>
      <c r="D10" s="241"/>
      <c r="E10" s="241"/>
    </row>
    <row r="11" spans="1:6" ht="14.5" thickBot="1">
      <c r="B11" s="243"/>
      <c r="C11" s="243"/>
      <c r="D11" s="243"/>
      <c r="E11" s="243"/>
    </row>
    <row r="12" spans="1:6" ht="14.5" thickBot="1">
      <c r="A12" s="495"/>
      <c r="B12" s="496">
        <v>2017</v>
      </c>
      <c r="C12" s="497">
        <v>2018</v>
      </c>
      <c r="D12" s="497">
        <v>2019</v>
      </c>
      <c r="E12" s="497">
        <v>2020</v>
      </c>
      <c r="F12" s="498">
        <v>2021</v>
      </c>
    </row>
    <row r="13" spans="1:6">
      <c r="A13" s="499" t="s">
        <v>583</v>
      </c>
      <c r="B13" s="500">
        <v>479.835603692831</v>
      </c>
      <c r="C13" s="501">
        <v>615.55841308257516</v>
      </c>
      <c r="D13" s="501">
        <v>284.97145140174706</v>
      </c>
      <c r="E13" s="501">
        <v>653.53306799999996</v>
      </c>
      <c r="F13" s="502">
        <v>157.38104884509613</v>
      </c>
    </row>
    <row r="14" spans="1:6">
      <c r="A14" s="503" t="s">
        <v>584</v>
      </c>
      <c r="B14" s="504">
        <v>114.55294059548227</v>
      </c>
      <c r="C14" s="505">
        <v>111.70017991820357</v>
      </c>
      <c r="D14" s="505">
        <v>109.16294081992714</v>
      </c>
      <c r="E14" s="506">
        <v>139.93385033333337</v>
      </c>
      <c r="F14" s="502">
        <v>128.92848326247727</v>
      </c>
    </row>
    <row r="15" spans="1:6" ht="14.5" thickBot="1">
      <c r="A15" s="503" t="s">
        <v>476</v>
      </c>
      <c r="B15" s="507">
        <v>8.6025516148980614</v>
      </c>
      <c r="C15" s="508">
        <v>10.470091981357729</v>
      </c>
      <c r="D15" s="508">
        <v>16.361671374949676</v>
      </c>
      <c r="E15" s="509">
        <v>30.955432999999989</v>
      </c>
      <c r="F15" s="510">
        <v>16.116044654635882</v>
      </c>
    </row>
    <row r="16" spans="1:6" ht="14.5" thickBot="1">
      <c r="A16" s="495" t="s">
        <v>585</v>
      </c>
      <c r="B16" s="511">
        <v>602.99109590321132</v>
      </c>
      <c r="C16" s="512">
        <v>737.72868498213654</v>
      </c>
      <c r="D16" s="512">
        <v>410.49606359662386</v>
      </c>
      <c r="E16" s="513">
        <v>824.42235133333327</v>
      </c>
      <c r="F16" s="514">
        <v>302.42557676220929</v>
      </c>
    </row>
    <row r="17" spans="1:6" ht="14.5" thickBot="1">
      <c r="A17" s="495" t="s">
        <v>586</v>
      </c>
      <c r="B17" s="515">
        <v>2.8255544641933382E-2</v>
      </c>
      <c r="C17" s="516">
        <v>3.2676776806811317E-2</v>
      </c>
      <c r="D17" s="516">
        <v>1.8254402133004301E-2</v>
      </c>
      <c r="E17" s="517">
        <v>3.0213421140029846E-2</v>
      </c>
      <c r="F17" s="518">
        <v>1.2050090585037115E-2</v>
      </c>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DA5880-8DA6-46E0-BCF1-8FCF3C62EA95}">
  <dimension ref="A1:F17"/>
  <sheetViews>
    <sheetView topLeftCell="C14" workbookViewId="0">
      <selection activeCell="H13" sqref="H13"/>
    </sheetView>
  </sheetViews>
  <sheetFormatPr defaultColWidth="8" defaultRowHeight="14"/>
  <cols>
    <col min="1" max="1" width="37.1640625" style="242" customWidth="1"/>
    <col min="2" max="5" width="7.5" style="242" customWidth="1"/>
    <col min="6" max="16384" width="8" style="242"/>
  </cols>
  <sheetData>
    <row r="1" spans="1:6" s="219" customFormat="1" ht="30.5" customHeight="1"/>
    <row r="2" spans="1:6" s="219" customFormat="1">
      <c r="A2" s="219" t="s">
        <v>292</v>
      </c>
    </row>
    <row r="3" spans="1:6" s="219" customFormat="1"/>
    <row r="4" spans="1:6" s="219" customFormat="1">
      <c r="A4" s="219" t="s">
        <v>576</v>
      </c>
    </row>
    <row r="5" spans="1:6" s="219" customFormat="1">
      <c r="A5" s="219" t="s">
        <v>589</v>
      </c>
      <c r="B5" s="219" t="s">
        <v>594</v>
      </c>
    </row>
    <row r="6" spans="1:6" s="219" customFormat="1">
      <c r="A6" s="219" t="s">
        <v>317</v>
      </c>
      <c r="B6" s="219" t="s">
        <v>595</v>
      </c>
    </row>
    <row r="7" spans="1:6" s="219" customFormat="1">
      <c r="A7" s="219" t="s">
        <v>319</v>
      </c>
      <c r="B7" s="219" t="s">
        <v>590</v>
      </c>
    </row>
    <row r="8" spans="1:6" s="219" customFormat="1">
      <c r="A8" s="219" t="s">
        <v>104</v>
      </c>
      <c r="B8" s="219" t="s">
        <v>591</v>
      </c>
    </row>
    <row r="9" spans="1:6" s="219" customFormat="1"/>
    <row r="10" spans="1:6" ht="44.25" customHeight="1">
      <c r="B10" s="241"/>
      <c r="C10" s="241"/>
      <c r="D10" s="241"/>
      <c r="E10" s="241"/>
    </row>
    <row r="11" spans="1:6">
      <c r="B11" s="243"/>
      <c r="C11" s="243"/>
      <c r="D11" s="243"/>
      <c r="E11" s="243"/>
    </row>
    <row r="12" spans="1:6">
      <c r="B12" s="243"/>
      <c r="C12" s="243"/>
      <c r="D12" s="243"/>
      <c r="E12" s="243"/>
    </row>
    <row r="13" spans="1:6" ht="14.5" thickBot="1"/>
    <row r="14" spans="1:6" ht="14.5" thickBot="1">
      <c r="A14" s="260"/>
      <c r="B14" s="519">
        <v>2017</v>
      </c>
      <c r="C14" s="520">
        <v>2018</v>
      </c>
      <c r="D14" s="520">
        <v>2019</v>
      </c>
      <c r="E14" s="520">
        <v>2020</v>
      </c>
      <c r="F14" s="521">
        <v>2021</v>
      </c>
    </row>
    <row r="15" spans="1:6">
      <c r="A15" s="264" t="s">
        <v>592</v>
      </c>
      <c r="B15" s="522">
        <v>114.55294059548227</v>
      </c>
      <c r="C15" s="523">
        <v>111.70017991820357</v>
      </c>
      <c r="D15" s="523">
        <v>109.16294081992714</v>
      </c>
      <c r="E15" s="523">
        <v>139.93385033333337</v>
      </c>
      <c r="F15" s="524">
        <v>128.92848326247727</v>
      </c>
    </row>
    <row r="16" spans="1:6" ht="14.5" thickBot="1">
      <c r="A16" s="266" t="s">
        <v>593</v>
      </c>
      <c r="B16" s="525">
        <v>226.05577007560552</v>
      </c>
      <c r="C16" s="526">
        <v>273.20813906561847</v>
      </c>
      <c r="D16" s="526">
        <v>359.33505910468523</v>
      </c>
      <c r="E16" s="526">
        <v>349.09700975999903</v>
      </c>
      <c r="F16" s="527">
        <v>367.58812442744045</v>
      </c>
    </row>
    <row r="17" spans="1:6" ht="14.5" thickBot="1">
      <c r="A17" s="260" t="s">
        <v>337</v>
      </c>
      <c r="B17" s="528">
        <v>340.60871067108781</v>
      </c>
      <c r="C17" s="529">
        <v>384.90831898382203</v>
      </c>
      <c r="D17" s="529">
        <v>468.49799992461237</v>
      </c>
      <c r="E17" s="529">
        <v>489.03086009333242</v>
      </c>
      <c r="F17" s="530">
        <v>496.51660768991769</v>
      </c>
    </row>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00ECC-E25C-4548-A7B7-8686A80B6706}">
  <dimension ref="A1:E21"/>
  <sheetViews>
    <sheetView topLeftCell="D19" workbookViewId="0">
      <selection activeCell="F14" sqref="F14"/>
    </sheetView>
  </sheetViews>
  <sheetFormatPr defaultColWidth="8" defaultRowHeight="14"/>
  <cols>
    <col min="1" max="1" width="29.83203125" style="466" customWidth="1"/>
    <col min="2" max="5" width="11" style="466" customWidth="1"/>
    <col min="6" max="16384" width="8" style="466"/>
  </cols>
  <sheetData>
    <row r="1" spans="1:5" s="465" customFormat="1" ht="29.5" customHeight="1"/>
    <row r="2" spans="1:5" s="465" customFormat="1">
      <c r="A2" s="465" t="s">
        <v>292</v>
      </c>
    </row>
    <row r="3" spans="1:5" s="465" customFormat="1"/>
    <row r="4" spans="1:5" s="465" customFormat="1">
      <c r="A4" s="465" t="s">
        <v>576</v>
      </c>
    </row>
    <row r="5" spans="1:5" s="465" customFormat="1">
      <c r="A5" s="465" t="s">
        <v>603</v>
      </c>
      <c r="B5" s="465" t="s">
        <v>604</v>
      </c>
    </row>
    <row r="6" spans="1:5" s="465" customFormat="1">
      <c r="A6" s="465" t="s">
        <v>317</v>
      </c>
      <c r="B6" s="465" t="s">
        <v>596</v>
      </c>
    </row>
    <row r="7" spans="1:5" s="465" customFormat="1">
      <c r="A7" s="465" t="s">
        <v>319</v>
      </c>
      <c r="B7" s="465" t="s">
        <v>597</v>
      </c>
    </row>
    <row r="8" spans="1:5" s="465" customFormat="1" ht="14.5">
      <c r="A8" s="465" t="s">
        <v>104</v>
      </c>
      <c r="B8" s="221" t="s">
        <v>598</v>
      </c>
    </row>
    <row r="9" spans="1:5" s="465" customFormat="1"/>
    <row r="10" spans="1:5" ht="44.25" customHeight="1">
      <c r="B10" s="531"/>
      <c r="C10" s="531"/>
      <c r="D10" s="531"/>
      <c r="E10" s="531"/>
    </row>
    <row r="11" spans="1:5">
      <c r="B11" s="243"/>
      <c r="C11" s="243"/>
      <c r="D11" s="243"/>
      <c r="E11" s="243"/>
    </row>
    <row r="12" spans="1:5">
      <c r="B12" s="243"/>
      <c r="C12" s="243"/>
      <c r="D12" s="243"/>
      <c r="E12" s="243"/>
    </row>
    <row r="13" spans="1:5" ht="14.5" thickBot="1"/>
    <row r="14" spans="1:5" ht="14.5" thickBot="1">
      <c r="A14" s="532"/>
      <c r="B14" s="533">
        <v>2019</v>
      </c>
      <c r="C14" s="533">
        <v>2020</v>
      </c>
      <c r="D14" s="534">
        <v>2021</v>
      </c>
    </row>
    <row r="15" spans="1:5">
      <c r="A15" s="97" t="s">
        <v>363</v>
      </c>
      <c r="B15" s="535">
        <v>108.4435174257962</v>
      </c>
      <c r="C15" s="535">
        <v>330.18177039344232</v>
      </c>
      <c r="D15" s="536">
        <v>170.01403155268599</v>
      </c>
    </row>
    <row r="16" spans="1:5">
      <c r="A16" s="97" t="s">
        <v>362</v>
      </c>
      <c r="B16" s="537">
        <v>120.29467728573191</v>
      </c>
      <c r="C16" s="537">
        <v>134.38819163986108</v>
      </c>
      <c r="D16" s="538">
        <v>153.16470059638999</v>
      </c>
    </row>
    <row r="17" spans="1:4" ht="14.5" customHeight="1">
      <c r="A17" s="97" t="s">
        <v>599</v>
      </c>
      <c r="B17" s="537">
        <v>113.72756406474457</v>
      </c>
      <c r="C17" s="537">
        <v>1.2202090709999998</v>
      </c>
      <c r="D17" s="538">
        <v>2.5971477713089759</v>
      </c>
    </row>
    <row r="18" spans="1:4">
      <c r="A18" s="97" t="s">
        <v>600</v>
      </c>
      <c r="B18" s="537">
        <v>0</v>
      </c>
      <c r="C18" s="537">
        <v>328.98099343899992</v>
      </c>
      <c r="D18" s="538">
        <v>0</v>
      </c>
    </row>
    <row r="19" spans="1:4">
      <c r="A19" s="97" t="s">
        <v>601</v>
      </c>
      <c r="B19" s="537">
        <v>51.052254720251497</v>
      </c>
      <c r="C19" s="537">
        <v>71.921621249828021</v>
      </c>
      <c r="D19" s="538">
        <v>49.927588209950173</v>
      </c>
    </row>
    <row r="20" spans="1:4">
      <c r="A20" s="97" t="s">
        <v>602</v>
      </c>
      <c r="B20" s="537">
        <v>69.10913694235461</v>
      </c>
      <c r="C20" s="537">
        <v>51.763875521594983</v>
      </c>
      <c r="D20" s="538">
        <v>47.578079736048345</v>
      </c>
    </row>
    <row r="21" spans="1:4" ht="14.5" thickBot="1">
      <c r="A21" s="420" t="s">
        <v>477</v>
      </c>
      <c r="B21" s="539">
        <v>221.94044536652245</v>
      </c>
      <c r="C21" s="539">
        <v>118.91649034527427</v>
      </c>
      <c r="D21" s="540">
        <v>146.09508518624784</v>
      </c>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48D356-C9D0-49E4-A5E5-4B417D386D58}">
  <dimension ref="A1:T19"/>
  <sheetViews>
    <sheetView topLeftCell="A18" workbookViewId="0">
      <selection activeCell="B12" sqref="B12:L16"/>
    </sheetView>
  </sheetViews>
  <sheetFormatPr defaultColWidth="7.9140625" defaultRowHeight="14"/>
  <cols>
    <col min="1" max="1" width="29.75" style="225" customWidth="1"/>
    <col min="2" max="2" width="25.08203125" style="225" customWidth="1"/>
    <col min="3" max="3" width="31.1640625" style="225" customWidth="1"/>
    <col min="4" max="4" width="25.83203125" style="225" customWidth="1"/>
    <col min="5" max="5" width="29.75" style="225" customWidth="1"/>
    <col min="6" max="16384" width="7.9140625" style="225"/>
  </cols>
  <sheetData>
    <row r="1" spans="1:20" s="196" customFormat="1" ht="31.5" customHeight="1"/>
    <row r="2" spans="1:20" s="196" customFormat="1">
      <c r="A2" s="196" t="s">
        <v>292</v>
      </c>
    </row>
    <row r="3" spans="1:20" s="196" customFormat="1"/>
    <row r="4" spans="1:20" s="196" customFormat="1">
      <c r="A4" s="196" t="s">
        <v>576</v>
      </c>
    </row>
    <row r="5" spans="1:20" s="196" customFormat="1">
      <c r="A5" s="196" t="s">
        <v>611</v>
      </c>
      <c r="B5" s="196" t="s">
        <v>612</v>
      </c>
    </row>
    <row r="6" spans="1:20" s="196" customFormat="1">
      <c r="A6" s="196" t="s">
        <v>317</v>
      </c>
      <c r="B6" s="196" t="s">
        <v>613</v>
      </c>
    </row>
    <row r="7" spans="1:20" s="196" customFormat="1">
      <c r="A7" s="196" t="s">
        <v>319</v>
      </c>
      <c r="B7" s="196" t="s">
        <v>605</v>
      </c>
    </row>
    <row r="8" spans="1:20" s="196" customFormat="1">
      <c r="A8" s="196" t="s">
        <v>104</v>
      </c>
      <c r="B8" s="196" t="s">
        <v>606</v>
      </c>
    </row>
    <row r="9" spans="1:20" s="196" customFormat="1"/>
    <row r="10" spans="1:20" s="196" customFormat="1">
      <c r="B10" s="225" t="s">
        <v>607</v>
      </c>
    </row>
    <row r="11" spans="1:20" s="196" customFormat="1">
      <c r="B11" s="278"/>
      <c r="G11" s="612"/>
      <c r="H11" s="612"/>
      <c r="I11" s="612"/>
      <c r="J11" s="612"/>
      <c r="K11" s="612"/>
      <c r="L11" s="612"/>
      <c r="M11" s="612"/>
      <c r="N11" s="612"/>
      <c r="O11" s="612"/>
      <c r="P11" s="612"/>
      <c r="Q11" s="612"/>
      <c r="R11" s="612"/>
      <c r="S11" s="612"/>
      <c r="T11" s="612"/>
    </row>
    <row r="12" spans="1:20" ht="44.25" customHeight="1">
      <c r="B12" s="541"/>
      <c r="C12" s="542">
        <v>2012</v>
      </c>
      <c r="D12" s="542">
        <v>2013</v>
      </c>
      <c r="E12" s="542">
        <v>2014</v>
      </c>
      <c r="F12" s="542">
        <v>2015</v>
      </c>
      <c r="G12" s="542">
        <v>2016</v>
      </c>
      <c r="H12" s="542">
        <v>2017</v>
      </c>
      <c r="I12" s="542">
        <v>2018</v>
      </c>
      <c r="J12" s="542">
        <v>2019</v>
      </c>
      <c r="K12" s="542">
        <v>2020</v>
      </c>
      <c r="L12" s="543">
        <v>2021</v>
      </c>
    </row>
    <row r="13" spans="1:20">
      <c r="B13" s="544" t="s">
        <v>608</v>
      </c>
      <c r="C13" s="545">
        <v>378.2466519487387</v>
      </c>
      <c r="D13" s="545">
        <v>418.07222104117108</v>
      </c>
      <c r="E13" s="545">
        <v>419.00523604221985</v>
      </c>
      <c r="F13" s="545">
        <v>414.2038399162534</v>
      </c>
      <c r="G13" s="545">
        <v>450.48409583664721</v>
      </c>
      <c r="H13" s="545">
        <v>533.61782603307165</v>
      </c>
      <c r="I13" s="545">
        <v>547.68275702657638</v>
      </c>
      <c r="J13" s="545">
        <v>860.4416034468278</v>
      </c>
      <c r="K13" s="545">
        <v>624.05279900000005</v>
      </c>
      <c r="L13" s="546">
        <v>584.62416112032599</v>
      </c>
    </row>
    <row r="14" spans="1:20">
      <c r="B14" s="547" t="s">
        <v>609</v>
      </c>
      <c r="C14" s="548">
        <v>376.10813098204949</v>
      </c>
      <c r="D14" s="548">
        <v>340.31460030064147</v>
      </c>
      <c r="E14" s="548">
        <v>434.95843098918215</v>
      </c>
      <c r="F14" s="548">
        <v>589.61913466635679</v>
      </c>
      <c r="G14" s="548">
        <v>754.07398071286457</v>
      </c>
      <c r="H14" s="548">
        <v>873.16210952299548</v>
      </c>
      <c r="I14" s="548">
        <v>942.80931980108608</v>
      </c>
      <c r="J14" s="548">
        <v>977.52297969616382</v>
      </c>
      <c r="K14" s="548">
        <v>862.45790836999981</v>
      </c>
      <c r="L14" s="549">
        <v>1046.891504682407</v>
      </c>
    </row>
    <row r="15" spans="1:20">
      <c r="B15" s="550"/>
      <c r="C15" s="551">
        <v>754.35478293078813</v>
      </c>
      <c r="D15" s="551">
        <v>758.38682134181249</v>
      </c>
      <c r="E15" s="551">
        <v>853.963667031402</v>
      </c>
      <c r="F15" s="551">
        <v>1003.8229745826102</v>
      </c>
      <c r="G15" s="551">
        <v>1204.5580765495117</v>
      </c>
      <c r="H15" s="551">
        <v>1406.7799355560671</v>
      </c>
      <c r="I15" s="551">
        <v>1490.4920768276625</v>
      </c>
      <c r="J15" s="551">
        <v>1837.9645831429916</v>
      </c>
      <c r="K15" s="551">
        <v>1486.5107073699999</v>
      </c>
      <c r="L15" s="552">
        <v>1631.5156658027331</v>
      </c>
    </row>
    <row r="16" spans="1:20">
      <c r="B16" s="550" t="s">
        <v>610</v>
      </c>
      <c r="C16" s="553">
        <v>5.368737834973672E-2</v>
      </c>
      <c r="D16" s="553">
        <v>4.6632844661952381E-2</v>
      </c>
      <c r="E16" s="553">
        <v>4.1865464217646718E-2</v>
      </c>
      <c r="F16" s="553">
        <v>4.5894439731990061E-2</v>
      </c>
      <c r="G16" s="553">
        <v>4.9357252254921248E-2</v>
      </c>
      <c r="H16" s="553">
        <v>5.5900949712946776E-2</v>
      </c>
      <c r="I16" s="553">
        <v>5.5189396275206949E-2</v>
      </c>
      <c r="J16" s="553">
        <v>6.9307365657062511E-2</v>
      </c>
      <c r="K16" s="553">
        <v>5.5997583218599385E-2</v>
      </c>
      <c r="L16" s="554">
        <v>5.9528256042565335E-2</v>
      </c>
    </row>
    <row r="19" ht="14.5" customHeight="1"/>
  </sheetData>
  <mergeCells count="2">
    <mergeCell ref="G11:M11"/>
    <mergeCell ref="N11:T11"/>
  </mergeCell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21324A-8AF9-49B9-B97C-3F15327472B5}">
  <dimension ref="A1:G17"/>
  <sheetViews>
    <sheetView topLeftCell="A38" workbookViewId="0">
      <selection activeCell="B19" sqref="B19"/>
    </sheetView>
  </sheetViews>
  <sheetFormatPr defaultColWidth="8" defaultRowHeight="14"/>
  <cols>
    <col min="1" max="1" width="29.83203125" style="225" customWidth="1"/>
    <col min="2" max="2" width="25" style="225" customWidth="1"/>
    <col min="3" max="3" width="31.1640625" style="225" customWidth="1"/>
    <col min="4" max="4" width="25.83203125" style="225" customWidth="1"/>
    <col min="5" max="5" width="29.75" style="225" customWidth="1"/>
    <col min="6" max="16384" width="8" style="225"/>
  </cols>
  <sheetData>
    <row r="1" spans="1:7" s="219" customFormat="1" ht="30" customHeight="1"/>
    <row r="2" spans="1:7" s="219" customFormat="1">
      <c r="A2" s="219" t="s">
        <v>292</v>
      </c>
    </row>
    <row r="3" spans="1:7" s="219" customFormat="1"/>
    <row r="4" spans="1:7" s="219" customFormat="1">
      <c r="A4" s="219" t="s">
        <v>576</v>
      </c>
    </row>
    <row r="5" spans="1:7" s="219" customFormat="1">
      <c r="A5" s="219" t="s">
        <v>614</v>
      </c>
      <c r="B5" s="219" t="s">
        <v>622</v>
      </c>
    </row>
    <row r="6" spans="1:7" s="219" customFormat="1">
      <c r="A6" s="219" t="s">
        <v>317</v>
      </c>
      <c r="B6" s="39" t="s">
        <v>623</v>
      </c>
    </row>
    <row r="7" spans="1:7" s="219" customFormat="1">
      <c r="A7" s="219" t="s">
        <v>319</v>
      </c>
      <c r="B7" s="39" t="s">
        <v>615</v>
      </c>
    </row>
    <row r="8" spans="1:7" s="219" customFormat="1">
      <c r="A8" s="219" t="s">
        <v>104</v>
      </c>
      <c r="B8" s="39" t="s">
        <v>616</v>
      </c>
    </row>
    <row r="9" spans="1:7" s="219" customFormat="1"/>
    <row r="10" spans="1:7" ht="14.5" thickBot="1">
      <c r="B10" s="224"/>
      <c r="C10" s="224"/>
      <c r="D10" s="224"/>
      <c r="E10" s="224"/>
    </row>
    <row r="11" spans="1:7" ht="14.5" thickBot="1">
      <c r="A11" s="39"/>
      <c r="B11" s="613" t="s">
        <v>617</v>
      </c>
      <c r="C11" s="614"/>
      <c r="D11" s="614"/>
      <c r="E11" s="614"/>
      <c r="F11" s="614"/>
      <c r="G11" s="615"/>
    </row>
    <row r="12" spans="1:7" ht="14.5" thickBot="1">
      <c r="A12" s="39"/>
      <c r="B12" s="555">
        <v>2016</v>
      </c>
      <c r="C12" s="556">
        <v>2017</v>
      </c>
      <c r="D12" s="556">
        <v>2018</v>
      </c>
      <c r="E12" s="556">
        <v>2019</v>
      </c>
      <c r="F12" s="418">
        <v>2020</v>
      </c>
      <c r="G12" s="418">
        <v>2021</v>
      </c>
    </row>
    <row r="13" spans="1:7">
      <c r="A13" s="474" t="s">
        <v>618</v>
      </c>
      <c r="B13" s="557">
        <v>12312.337223382239</v>
      </c>
      <c r="C13" s="558">
        <v>12987.191744210333</v>
      </c>
      <c r="D13" s="558">
        <v>14594.254455594113</v>
      </c>
      <c r="E13" s="558">
        <v>15845.803436978847</v>
      </c>
      <c r="F13" s="559">
        <v>17296.297591535011</v>
      </c>
      <c r="G13" s="559">
        <v>18110.016135382244</v>
      </c>
    </row>
    <row r="14" spans="1:7" ht="14.5" thickBot="1">
      <c r="A14" s="471" t="s">
        <v>619</v>
      </c>
      <c r="B14" s="560">
        <v>2898.3884114178527</v>
      </c>
      <c r="C14" s="561">
        <v>2863.5137560623275</v>
      </c>
      <c r="D14" s="561">
        <v>3014.8244360875715</v>
      </c>
      <c r="E14" s="561">
        <v>2587.0657624931787</v>
      </c>
      <c r="F14" s="562">
        <v>3408.2124448144091</v>
      </c>
      <c r="G14" s="562">
        <v>2692.9347345623573</v>
      </c>
    </row>
    <row r="15" spans="1:7" ht="14.5" thickBot="1">
      <c r="A15" s="107" t="s">
        <v>337</v>
      </c>
      <c r="B15" s="563">
        <v>15210.725634800092</v>
      </c>
      <c r="C15" s="564">
        <v>15850.705500272661</v>
      </c>
      <c r="D15" s="564">
        <v>17609.078891681685</v>
      </c>
      <c r="E15" s="564">
        <v>18432.869199472025</v>
      </c>
      <c r="F15" s="565">
        <v>20704.51003634942</v>
      </c>
      <c r="G15" s="565">
        <v>20802.950869944601</v>
      </c>
    </row>
    <row r="16" spans="1:7" ht="14.5" thickBot="1">
      <c r="A16" s="107" t="s">
        <v>620</v>
      </c>
      <c r="B16" s="566">
        <v>0.19054899029844641</v>
      </c>
      <c r="C16" s="567">
        <v>0.18065528730018168</v>
      </c>
      <c r="D16" s="567">
        <v>0.17120852570611958</v>
      </c>
      <c r="E16" s="567">
        <v>0.14035068195282807</v>
      </c>
      <c r="F16" s="568">
        <v>0.1646120791475314</v>
      </c>
      <c r="G16" s="568">
        <v>0.12944965122486629</v>
      </c>
    </row>
    <row r="17" spans="1:7" ht="14.5" thickBot="1">
      <c r="A17" s="107" t="s">
        <v>621</v>
      </c>
      <c r="B17" s="467"/>
      <c r="C17" s="569">
        <v>-1.2032429890397257E-2</v>
      </c>
      <c r="D17" s="569">
        <v>5.284091256935821E-2</v>
      </c>
      <c r="E17" s="569">
        <v>-0.14188510232108512</v>
      </c>
      <c r="F17" s="569">
        <v>0.31740464205667657</v>
      </c>
      <c r="G17" s="570">
        <v>-0.20986887461793818</v>
      </c>
    </row>
  </sheetData>
  <mergeCells count="1">
    <mergeCell ref="B11:G1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9CD1E2-7923-48D9-ACDF-26E18DB0798A}">
  <sheetPr>
    <tabColor theme="6"/>
  </sheetPr>
  <dimension ref="A4:Y58"/>
  <sheetViews>
    <sheetView topLeftCell="A40" zoomScale="85" zoomScaleNormal="85" workbookViewId="0">
      <selection activeCell="D46" sqref="D46"/>
    </sheetView>
  </sheetViews>
  <sheetFormatPr defaultColWidth="8.6640625" defaultRowHeight="14"/>
  <cols>
    <col min="1" max="1" width="42.33203125" style="136" customWidth="1"/>
    <col min="2" max="2" width="12.6640625" style="136" customWidth="1"/>
    <col min="3" max="3" width="42.4140625" style="136" customWidth="1"/>
    <col min="4" max="5" width="20.6640625" style="136" customWidth="1"/>
    <col min="6" max="6" width="16.9140625" style="136" customWidth="1"/>
    <col min="7" max="7" width="22.5" style="136" customWidth="1"/>
    <col min="8" max="8" width="18.6640625" style="137" customWidth="1"/>
    <col min="9" max="14" width="20.6640625" style="136" customWidth="1"/>
    <col min="15" max="15" width="8.6640625" style="136"/>
    <col min="16" max="17" width="20.6640625" style="136" customWidth="1"/>
    <col min="18" max="18" width="11.4140625" style="136" customWidth="1"/>
    <col min="19" max="19" width="7.4140625" style="138" customWidth="1"/>
    <col min="20" max="20" width="11.75" style="138" customWidth="1"/>
    <col min="21" max="21" width="25.1640625" style="138" customWidth="1"/>
    <col min="22" max="22" width="15.25" style="138" customWidth="1"/>
    <col min="23" max="23" width="14.1640625" style="138" customWidth="1"/>
    <col min="24" max="24" width="22.1640625" style="138" customWidth="1"/>
    <col min="25" max="25" width="15.4140625" style="138" customWidth="1"/>
    <col min="26" max="16384" width="8.6640625" style="136"/>
  </cols>
  <sheetData>
    <row r="4" spans="1:18">
      <c r="A4" s="195" t="s">
        <v>292</v>
      </c>
    </row>
    <row r="5" spans="1:18">
      <c r="A5" s="196" t="s">
        <v>291</v>
      </c>
    </row>
    <row r="6" spans="1:18">
      <c r="A6" s="136" t="s">
        <v>293</v>
      </c>
      <c r="B6" s="136" t="s">
        <v>295</v>
      </c>
    </row>
    <row r="7" spans="1:18">
      <c r="A7" s="219" t="s">
        <v>317</v>
      </c>
      <c r="B7" s="136" t="s">
        <v>294</v>
      </c>
    </row>
    <row r="8" spans="1:18">
      <c r="A8" s="136" t="s">
        <v>0</v>
      </c>
      <c r="B8" s="136" t="s">
        <v>289</v>
      </c>
    </row>
    <row r="9" spans="1:18" ht="14.5">
      <c r="A9" s="136" t="s">
        <v>104</v>
      </c>
      <c r="B9" s="136" t="s">
        <v>290</v>
      </c>
    </row>
    <row r="10" spans="1:18" ht="14.5" thickBot="1"/>
    <row r="11" spans="1:18" ht="14.5" thickBot="1">
      <c r="E11" s="140" t="s">
        <v>248</v>
      </c>
      <c r="F11" s="141"/>
      <c r="I11" s="140" t="s">
        <v>246</v>
      </c>
    </row>
    <row r="12" spans="1:18" ht="84.5" thickBot="1">
      <c r="A12" s="139"/>
      <c r="E12" s="142" t="s">
        <v>251</v>
      </c>
      <c r="F12" s="143"/>
      <c r="I12" s="142" t="s">
        <v>254</v>
      </c>
    </row>
    <row r="13" spans="1:18" ht="14.5" thickBot="1">
      <c r="A13" s="139"/>
      <c r="E13" s="144"/>
      <c r="F13" s="141"/>
      <c r="G13" s="144"/>
    </row>
    <row r="14" spans="1:18" ht="14.5" thickBot="1">
      <c r="A14" s="139"/>
      <c r="E14" s="589" t="s">
        <v>273</v>
      </c>
      <c r="F14" s="590"/>
      <c r="G14" s="591"/>
      <c r="H14" s="590" t="s">
        <v>272</v>
      </c>
      <c r="I14" s="591"/>
      <c r="J14" s="589" t="s">
        <v>263</v>
      </c>
      <c r="K14" s="590"/>
      <c r="L14" s="591"/>
      <c r="M14" s="589" t="s">
        <v>274</v>
      </c>
      <c r="N14" s="590"/>
      <c r="O14" s="590"/>
      <c r="P14" s="590"/>
      <c r="Q14" s="590"/>
      <c r="R14" s="591"/>
    </row>
    <row r="15" spans="1:18" ht="42.5" thickBot="1">
      <c r="A15" s="139"/>
      <c r="B15" s="145" t="s">
        <v>93</v>
      </c>
      <c r="C15" s="146" t="s">
        <v>41</v>
      </c>
      <c r="D15" s="147" t="s">
        <v>247</v>
      </c>
      <c r="E15" s="148" t="s">
        <v>248</v>
      </c>
      <c r="F15" s="149" t="s">
        <v>275</v>
      </c>
      <c r="G15" s="150" t="s">
        <v>203</v>
      </c>
      <c r="H15" s="147" t="s">
        <v>276</v>
      </c>
      <c r="I15" s="151" t="s">
        <v>246</v>
      </c>
      <c r="J15" s="145" t="s">
        <v>91</v>
      </c>
      <c r="K15" s="152" t="s">
        <v>92</v>
      </c>
      <c r="L15" s="153" t="s">
        <v>200</v>
      </c>
      <c r="M15" s="145" t="s">
        <v>277</v>
      </c>
      <c r="N15" s="146" t="s">
        <v>278</v>
      </c>
      <c r="O15" s="151" t="s">
        <v>259</v>
      </c>
      <c r="P15" s="149" t="s">
        <v>255</v>
      </c>
      <c r="Q15" s="152" t="s">
        <v>279</v>
      </c>
      <c r="R15" s="150" t="s">
        <v>259</v>
      </c>
    </row>
    <row r="16" spans="1:18">
      <c r="B16" s="154" t="s">
        <v>185</v>
      </c>
      <c r="C16" s="155" t="s">
        <v>42</v>
      </c>
      <c r="D16" s="156">
        <v>24.16</v>
      </c>
      <c r="E16" s="157">
        <v>5</v>
      </c>
      <c r="F16" s="158" t="s">
        <v>269</v>
      </c>
      <c r="G16" s="159">
        <v>14</v>
      </c>
      <c r="H16" s="160">
        <v>2.1299999999999999E-2</v>
      </c>
      <c r="I16" s="161">
        <v>5</v>
      </c>
      <c r="J16" s="154">
        <v>1</v>
      </c>
      <c r="K16" s="158">
        <v>1</v>
      </c>
      <c r="L16" s="159">
        <v>1</v>
      </c>
      <c r="M16" s="162">
        <v>3853.4563969999999</v>
      </c>
      <c r="N16" s="163">
        <v>2425.3477630000002</v>
      </c>
      <c r="O16" s="164">
        <v>0.62939540846710662</v>
      </c>
      <c r="P16" s="162" t="s">
        <v>249</v>
      </c>
      <c r="Q16" s="163" t="s">
        <v>249</v>
      </c>
      <c r="R16" s="165" t="s">
        <v>249</v>
      </c>
    </row>
    <row r="17" spans="2:18">
      <c r="B17" s="166" t="s">
        <v>141</v>
      </c>
      <c r="C17" s="167" t="s">
        <v>45</v>
      </c>
      <c r="D17" s="168">
        <v>23.902819000000001</v>
      </c>
      <c r="E17" s="169">
        <v>5</v>
      </c>
      <c r="F17" s="170" t="s">
        <v>269</v>
      </c>
      <c r="G17" s="171">
        <v>8</v>
      </c>
      <c r="H17" s="172">
        <v>0.21010000000000001</v>
      </c>
      <c r="I17" s="173">
        <v>5</v>
      </c>
      <c r="J17" s="166">
        <v>1</v>
      </c>
      <c r="K17" s="170">
        <v>1</v>
      </c>
      <c r="L17" s="171">
        <v>1</v>
      </c>
      <c r="M17" s="174">
        <v>2444.9791810000002</v>
      </c>
      <c r="N17" s="175">
        <v>1377.0179800000001</v>
      </c>
      <c r="O17" s="176">
        <v>0.56320233345986925</v>
      </c>
      <c r="P17" s="174">
        <v>303.67595899999998</v>
      </c>
      <c r="Q17" s="175">
        <v>52.550418000000001</v>
      </c>
      <c r="R17" s="176">
        <v>0.17304767283207953</v>
      </c>
    </row>
    <row r="18" spans="2:18">
      <c r="B18" s="166" t="s">
        <v>133</v>
      </c>
      <c r="C18" s="167" t="s">
        <v>280</v>
      </c>
      <c r="D18" s="168">
        <v>19.616782000000001</v>
      </c>
      <c r="E18" s="169">
        <v>4</v>
      </c>
      <c r="F18" s="170" t="s">
        <v>269</v>
      </c>
      <c r="G18" s="171">
        <v>22</v>
      </c>
      <c r="H18" s="172">
        <v>8.6999999999999994E-3</v>
      </c>
      <c r="I18" s="173">
        <v>5</v>
      </c>
      <c r="J18" s="166">
        <v>1</v>
      </c>
      <c r="K18" s="170">
        <v>1</v>
      </c>
      <c r="L18" s="171">
        <v>1</v>
      </c>
      <c r="M18" s="174">
        <v>1984.3033029999999</v>
      </c>
      <c r="N18" s="175">
        <v>876.01965800000005</v>
      </c>
      <c r="O18" s="176">
        <v>0.44147467611205199</v>
      </c>
      <c r="P18" s="174">
        <v>71.297673000000003</v>
      </c>
      <c r="Q18" s="175">
        <v>19.804525999999999</v>
      </c>
      <c r="R18" s="176">
        <v>0.27777240359583683</v>
      </c>
    </row>
    <row r="19" spans="2:18">
      <c r="B19" s="166" t="s">
        <v>121</v>
      </c>
      <c r="C19" s="167" t="s">
        <v>48</v>
      </c>
      <c r="D19" s="168">
        <v>18.399999999999999</v>
      </c>
      <c r="E19" s="169">
        <v>4</v>
      </c>
      <c r="F19" s="170" t="s">
        <v>269</v>
      </c>
      <c r="G19" s="171">
        <v>14</v>
      </c>
      <c r="H19" s="172">
        <v>0.13189999999999999</v>
      </c>
      <c r="I19" s="173">
        <v>5</v>
      </c>
      <c r="J19" s="166">
        <v>1</v>
      </c>
      <c r="K19" s="170">
        <v>1</v>
      </c>
      <c r="L19" s="171">
        <v>1</v>
      </c>
      <c r="M19" s="174">
        <v>1474.9276460000001</v>
      </c>
      <c r="N19" s="175">
        <v>2074.80521</v>
      </c>
      <c r="O19" s="176">
        <v>1.4067166044564059</v>
      </c>
      <c r="P19" s="174" t="s">
        <v>249</v>
      </c>
      <c r="Q19" s="175" t="s">
        <v>249</v>
      </c>
      <c r="R19" s="177" t="s">
        <v>249</v>
      </c>
    </row>
    <row r="20" spans="2:18">
      <c r="B20" s="166" t="s">
        <v>164</v>
      </c>
      <c r="C20" s="167" t="s">
        <v>47</v>
      </c>
      <c r="D20" s="168">
        <v>16.37</v>
      </c>
      <c r="E20" s="169">
        <v>4</v>
      </c>
      <c r="F20" s="170" t="s">
        <v>269</v>
      </c>
      <c r="G20" s="171">
        <v>8</v>
      </c>
      <c r="H20" s="172">
        <v>0.10679999999999999</v>
      </c>
      <c r="I20" s="173">
        <v>4</v>
      </c>
      <c r="J20" s="166">
        <v>1</v>
      </c>
      <c r="K20" s="170">
        <v>1</v>
      </c>
      <c r="L20" s="171">
        <v>0</v>
      </c>
      <c r="M20" s="174">
        <v>1005.897038</v>
      </c>
      <c r="N20" s="175">
        <v>724.53835300000003</v>
      </c>
      <c r="O20" s="176">
        <v>0.72029077095264293</v>
      </c>
      <c r="P20" s="174" t="s">
        <v>249</v>
      </c>
      <c r="Q20" s="175" t="s">
        <v>249</v>
      </c>
      <c r="R20" s="177" t="s">
        <v>249</v>
      </c>
    </row>
    <row r="21" spans="2:18">
      <c r="B21" s="166" t="s">
        <v>183</v>
      </c>
      <c r="C21" s="167" t="s">
        <v>281</v>
      </c>
      <c r="D21" s="168">
        <v>14.8</v>
      </c>
      <c r="E21" s="169">
        <v>3</v>
      </c>
      <c r="F21" s="170" t="s">
        <v>271</v>
      </c>
      <c r="G21" s="171">
        <v>4</v>
      </c>
      <c r="H21" s="172">
        <v>0.77190000000000003</v>
      </c>
      <c r="I21" s="173">
        <v>2</v>
      </c>
      <c r="J21" s="166">
        <v>1</v>
      </c>
      <c r="K21" s="170">
        <v>1</v>
      </c>
      <c r="L21" s="171">
        <v>1</v>
      </c>
      <c r="M21" s="174">
        <v>708.09808099999998</v>
      </c>
      <c r="N21" s="175">
        <v>279.294195</v>
      </c>
      <c r="O21" s="176">
        <v>0.39442868508494094</v>
      </c>
      <c r="P21" s="174" t="s">
        <v>249</v>
      </c>
      <c r="Q21" s="175" t="s">
        <v>249</v>
      </c>
      <c r="R21" s="177" t="s">
        <v>249</v>
      </c>
    </row>
    <row r="22" spans="2:18">
      <c r="B22" s="166" t="s">
        <v>174</v>
      </c>
      <c r="C22" s="167" t="s">
        <v>282</v>
      </c>
      <c r="D22" s="168">
        <v>14.3</v>
      </c>
      <c r="E22" s="169">
        <v>5</v>
      </c>
      <c r="F22" s="170" t="s">
        <v>269</v>
      </c>
      <c r="G22" s="171">
        <v>22</v>
      </c>
      <c r="H22" s="172">
        <v>0.13140000000000002</v>
      </c>
      <c r="I22" s="173">
        <v>5</v>
      </c>
      <c r="J22" s="166">
        <v>1</v>
      </c>
      <c r="K22" s="170">
        <v>1</v>
      </c>
      <c r="L22" s="171">
        <v>1</v>
      </c>
      <c r="M22" s="174">
        <v>1939.7308800000001</v>
      </c>
      <c r="N22" s="175">
        <v>732.35312499999998</v>
      </c>
      <c r="O22" s="176">
        <v>0.37755398573641308</v>
      </c>
      <c r="P22" s="174">
        <v>305.50181400000002</v>
      </c>
      <c r="Q22" s="175">
        <v>64.283606000000006</v>
      </c>
      <c r="R22" s="176">
        <v>0.21041971947178029</v>
      </c>
    </row>
    <row r="23" spans="2:18">
      <c r="B23" s="166" t="s">
        <v>175</v>
      </c>
      <c r="C23" s="167" t="s">
        <v>283</v>
      </c>
      <c r="D23" s="168">
        <v>13.4</v>
      </c>
      <c r="E23" s="169">
        <v>5</v>
      </c>
      <c r="F23" s="170" t="s">
        <v>269</v>
      </c>
      <c r="G23" s="171">
        <v>10</v>
      </c>
      <c r="H23" s="172">
        <v>0.13339999999999999</v>
      </c>
      <c r="I23" s="173">
        <v>4</v>
      </c>
      <c r="J23" s="166">
        <v>1</v>
      </c>
      <c r="K23" s="170">
        <v>1</v>
      </c>
      <c r="L23" s="171">
        <v>1</v>
      </c>
      <c r="M23" s="174">
        <v>4224.4167020000004</v>
      </c>
      <c r="N23" s="175">
        <v>2119.4157249999998</v>
      </c>
      <c r="O23" s="176">
        <v>0.50170612288238225</v>
      </c>
      <c r="P23" s="174" t="s">
        <v>249</v>
      </c>
      <c r="Q23" s="175" t="s">
        <v>249</v>
      </c>
      <c r="R23" s="171" t="s">
        <v>249</v>
      </c>
    </row>
    <row r="24" spans="2:18">
      <c r="B24" s="166" t="s">
        <v>165</v>
      </c>
      <c r="C24" s="167" t="s">
        <v>61</v>
      </c>
      <c r="D24" s="168">
        <v>11</v>
      </c>
      <c r="E24" s="169">
        <v>2</v>
      </c>
      <c r="F24" s="170" t="s">
        <v>269</v>
      </c>
      <c r="G24" s="171">
        <v>6</v>
      </c>
      <c r="H24" s="172">
        <v>0.59560000000000002</v>
      </c>
      <c r="I24" s="173">
        <v>4</v>
      </c>
      <c r="J24" s="166">
        <v>1</v>
      </c>
      <c r="K24" s="170">
        <v>0</v>
      </c>
      <c r="L24" s="171">
        <v>0</v>
      </c>
      <c r="M24" s="174">
        <v>332.04316499999999</v>
      </c>
      <c r="N24" s="175">
        <v>342.47308199999998</v>
      </c>
      <c r="O24" s="176">
        <v>1.0314113287048086</v>
      </c>
      <c r="P24" s="174">
        <v>132.56</v>
      </c>
      <c r="Q24" s="175">
        <v>51.783884999999998</v>
      </c>
      <c r="R24" s="176">
        <v>0.39064487779118889</v>
      </c>
    </row>
    <row r="25" spans="2:18">
      <c r="B25" s="166" t="s">
        <v>152</v>
      </c>
      <c r="C25" s="167" t="s">
        <v>284</v>
      </c>
      <c r="D25" s="168">
        <v>10.43</v>
      </c>
      <c r="E25" s="169">
        <v>4</v>
      </c>
      <c r="F25" s="170" t="s">
        <v>270</v>
      </c>
      <c r="G25" s="171"/>
      <c r="H25" s="178" t="s">
        <v>249</v>
      </c>
      <c r="I25" s="173">
        <v>4</v>
      </c>
      <c r="J25" s="166">
        <v>0</v>
      </c>
      <c r="K25" s="170">
        <v>0</v>
      </c>
      <c r="L25" s="171">
        <v>0</v>
      </c>
      <c r="M25" s="174" t="s">
        <v>249</v>
      </c>
      <c r="N25" s="175" t="s">
        <v>249</v>
      </c>
      <c r="O25" s="176" t="s">
        <v>249</v>
      </c>
      <c r="P25" s="174" t="s">
        <v>249</v>
      </c>
      <c r="Q25" s="175" t="s">
        <v>249</v>
      </c>
      <c r="R25" s="171" t="s">
        <v>270</v>
      </c>
    </row>
    <row r="26" spans="2:18">
      <c r="B26" s="166" t="s">
        <v>131</v>
      </c>
      <c r="C26" s="167" t="s">
        <v>54</v>
      </c>
      <c r="D26" s="168">
        <v>8.5</v>
      </c>
      <c r="E26" s="169">
        <v>4</v>
      </c>
      <c r="F26" s="170" t="s">
        <v>271</v>
      </c>
      <c r="G26" s="171">
        <v>4</v>
      </c>
      <c r="H26" s="172">
        <v>0.82250000000000001</v>
      </c>
      <c r="I26" s="173">
        <v>3</v>
      </c>
      <c r="J26" s="166">
        <v>0</v>
      </c>
      <c r="K26" s="170">
        <v>1</v>
      </c>
      <c r="L26" s="171">
        <v>1</v>
      </c>
      <c r="M26" s="174">
        <v>174.01030499999999</v>
      </c>
      <c r="N26" s="175">
        <v>84.109385000000003</v>
      </c>
      <c r="O26" s="176">
        <v>0.48335864361596287</v>
      </c>
      <c r="P26" s="174">
        <v>640.99054000000001</v>
      </c>
      <c r="Q26" s="175">
        <v>328.30865699999998</v>
      </c>
      <c r="R26" s="176">
        <v>0.5121895511905683</v>
      </c>
    </row>
    <row r="27" spans="2:18">
      <c r="B27" s="166" t="s">
        <v>172</v>
      </c>
      <c r="C27" s="167" t="s">
        <v>70</v>
      </c>
      <c r="D27" s="168">
        <v>8.3105329999999995</v>
      </c>
      <c r="E27" s="169">
        <v>4</v>
      </c>
      <c r="F27" s="170" t="s">
        <v>269</v>
      </c>
      <c r="G27" s="171">
        <v>11</v>
      </c>
      <c r="H27" s="172">
        <v>5.2400000000000002E-2</v>
      </c>
      <c r="I27" s="179" t="s">
        <v>249</v>
      </c>
      <c r="J27" s="166">
        <v>1</v>
      </c>
      <c r="K27" s="170">
        <v>1</v>
      </c>
      <c r="L27" s="171">
        <v>1</v>
      </c>
      <c r="M27" s="174">
        <v>1677.772788</v>
      </c>
      <c r="N27" s="175">
        <v>1156.0106209999999</v>
      </c>
      <c r="O27" s="176">
        <v>0.68901500207190147</v>
      </c>
      <c r="P27" s="174" t="s">
        <v>249</v>
      </c>
      <c r="Q27" s="175" t="s">
        <v>249</v>
      </c>
      <c r="R27" s="177" t="s">
        <v>249</v>
      </c>
    </row>
    <row r="28" spans="2:18">
      <c r="B28" s="166" t="s">
        <v>171</v>
      </c>
      <c r="C28" s="167" t="s">
        <v>49</v>
      </c>
      <c r="D28" s="168">
        <v>7.74</v>
      </c>
      <c r="E28" s="169">
        <v>4</v>
      </c>
      <c r="F28" s="170" t="s">
        <v>269</v>
      </c>
      <c r="G28" s="171">
        <v>22</v>
      </c>
      <c r="H28" s="172">
        <v>0.12429999999999999</v>
      </c>
      <c r="I28" s="173">
        <v>5</v>
      </c>
      <c r="J28" s="166">
        <v>1</v>
      </c>
      <c r="K28" s="170">
        <v>1</v>
      </c>
      <c r="L28" s="171">
        <v>1</v>
      </c>
      <c r="M28" s="174">
        <v>1092.1218719999999</v>
      </c>
      <c r="N28" s="175">
        <v>849.69919800000002</v>
      </c>
      <c r="O28" s="176">
        <v>0.77802598756121244</v>
      </c>
      <c r="P28" s="174">
        <v>30.41018</v>
      </c>
      <c r="Q28" s="175">
        <v>0</v>
      </c>
      <c r="R28" s="176">
        <v>0</v>
      </c>
    </row>
    <row r="29" spans="2:18">
      <c r="B29" s="166" t="s">
        <v>187</v>
      </c>
      <c r="C29" s="167" t="s">
        <v>56</v>
      </c>
      <c r="D29" s="168">
        <v>7</v>
      </c>
      <c r="E29" s="169">
        <v>4</v>
      </c>
      <c r="F29" s="170" t="s">
        <v>271</v>
      </c>
      <c r="G29" s="171">
        <v>3</v>
      </c>
      <c r="H29" s="172">
        <v>0.38619999999999999</v>
      </c>
      <c r="I29" s="173">
        <v>4</v>
      </c>
      <c r="J29" s="166">
        <v>0</v>
      </c>
      <c r="K29" s="170">
        <v>1</v>
      </c>
      <c r="L29" s="171">
        <v>1</v>
      </c>
      <c r="M29" s="174">
        <v>506.769226</v>
      </c>
      <c r="N29" s="175">
        <v>95.681939999999997</v>
      </c>
      <c r="O29" s="176">
        <v>0.18880771580237984</v>
      </c>
      <c r="P29" s="174" t="s">
        <v>249</v>
      </c>
      <c r="Q29" s="175" t="s">
        <v>249</v>
      </c>
      <c r="R29" s="177" t="s">
        <v>249</v>
      </c>
    </row>
    <row r="30" spans="2:18">
      <c r="B30" s="166" t="s">
        <v>129</v>
      </c>
      <c r="C30" s="167" t="s">
        <v>55</v>
      </c>
      <c r="D30" s="168">
        <v>6.4</v>
      </c>
      <c r="E30" s="169">
        <v>5</v>
      </c>
      <c r="F30" s="170" t="s">
        <v>269</v>
      </c>
      <c r="G30" s="171">
        <v>18</v>
      </c>
      <c r="H30" s="172">
        <v>0.12770000000000001</v>
      </c>
      <c r="I30" s="173">
        <v>5</v>
      </c>
      <c r="J30" s="166">
        <v>1</v>
      </c>
      <c r="K30" s="170">
        <v>1</v>
      </c>
      <c r="L30" s="171">
        <v>1</v>
      </c>
      <c r="M30" s="174">
        <v>617.52240700000004</v>
      </c>
      <c r="N30" s="175">
        <v>214.29479900000001</v>
      </c>
      <c r="O30" s="176">
        <v>0.34702351942348225</v>
      </c>
      <c r="P30" s="174" t="s">
        <v>249</v>
      </c>
      <c r="Q30" s="175" t="s">
        <v>249</v>
      </c>
      <c r="R30" s="177" t="s">
        <v>249</v>
      </c>
    </row>
    <row r="31" spans="2:18">
      <c r="B31" s="166" t="s">
        <v>158</v>
      </c>
      <c r="C31" s="167" t="s">
        <v>57</v>
      </c>
      <c r="D31" s="168">
        <v>5.9172690000000001</v>
      </c>
      <c r="E31" s="169">
        <v>4</v>
      </c>
      <c r="F31" s="170" t="s">
        <v>269</v>
      </c>
      <c r="G31" s="171">
        <v>18</v>
      </c>
      <c r="H31" s="172">
        <v>6.6199999999999995E-2</v>
      </c>
      <c r="I31" s="173">
        <v>5</v>
      </c>
      <c r="J31" s="166">
        <v>1</v>
      </c>
      <c r="K31" s="170">
        <v>1</v>
      </c>
      <c r="L31" s="171">
        <v>0</v>
      </c>
      <c r="M31" s="174">
        <v>563.28686900000002</v>
      </c>
      <c r="N31" s="175">
        <v>216.971654</v>
      </c>
      <c r="O31" s="176">
        <v>0.38518855301063304</v>
      </c>
      <c r="P31" s="174" t="s">
        <v>249</v>
      </c>
      <c r="Q31" s="175" t="s">
        <v>249</v>
      </c>
      <c r="R31" s="177" t="s">
        <v>249</v>
      </c>
    </row>
    <row r="32" spans="2:18">
      <c r="B32" s="166" t="s">
        <v>144</v>
      </c>
      <c r="C32" s="167" t="s">
        <v>51</v>
      </c>
      <c r="D32" s="168">
        <v>5.05</v>
      </c>
      <c r="E32" s="169">
        <v>5</v>
      </c>
      <c r="F32" s="170" t="s">
        <v>269</v>
      </c>
      <c r="G32" s="171">
        <v>12</v>
      </c>
      <c r="H32" s="172">
        <v>1.5100000000000001E-2</v>
      </c>
      <c r="I32" s="173">
        <v>5</v>
      </c>
      <c r="J32" s="166">
        <v>0</v>
      </c>
      <c r="K32" s="170">
        <v>0</v>
      </c>
      <c r="L32" s="171">
        <v>1</v>
      </c>
      <c r="M32" s="174">
        <v>422.89016700000002</v>
      </c>
      <c r="N32" s="175">
        <v>144.944119</v>
      </c>
      <c r="O32" s="176">
        <v>0.34274648670182961</v>
      </c>
      <c r="P32" s="174" t="s">
        <v>249</v>
      </c>
      <c r="Q32" s="175" t="s">
        <v>249</v>
      </c>
      <c r="R32" s="177" t="s">
        <v>249</v>
      </c>
    </row>
    <row r="33" spans="2:18">
      <c r="B33" s="166" t="s">
        <v>216</v>
      </c>
      <c r="C33" s="167" t="s">
        <v>244</v>
      </c>
      <c r="D33" s="168">
        <v>4.9000000000000004</v>
      </c>
      <c r="E33" s="169" t="s">
        <v>253</v>
      </c>
      <c r="F33" s="170" t="s">
        <v>270</v>
      </c>
      <c r="G33" s="171">
        <v>1</v>
      </c>
      <c r="H33" s="172">
        <v>0.74819999999999998</v>
      </c>
      <c r="I33" s="173">
        <v>4</v>
      </c>
      <c r="J33" s="166">
        <v>0</v>
      </c>
      <c r="K33" s="170">
        <v>0</v>
      </c>
      <c r="L33" s="171">
        <v>0</v>
      </c>
      <c r="M33" s="174">
        <v>83.621251999999998</v>
      </c>
      <c r="N33" s="175">
        <v>7.3844440000000002</v>
      </c>
      <c r="O33" s="176">
        <v>8.830822097712672E-2</v>
      </c>
      <c r="P33" s="174" t="s">
        <v>249</v>
      </c>
      <c r="Q33" s="175" t="s">
        <v>249</v>
      </c>
      <c r="R33" s="177" t="s">
        <v>249</v>
      </c>
    </row>
    <row r="34" spans="2:18">
      <c r="B34" s="166" t="s">
        <v>127</v>
      </c>
      <c r="C34" s="167" t="s">
        <v>59</v>
      </c>
      <c r="D34" s="168">
        <v>4.4062429999999999</v>
      </c>
      <c r="E34" s="169">
        <v>4</v>
      </c>
      <c r="F34" s="170" t="s">
        <v>269</v>
      </c>
      <c r="G34" s="171">
        <v>8</v>
      </c>
      <c r="H34" s="172">
        <v>5.67E-2</v>
      </c>
      <c r="I34" s="173">
        <v>4</v>
      </c>
      <c r="J34" s="166">
        <v>1</v>
      </c>
      <c r="K34" s="170">
        <v>1</v>
      </c>
      <c r="L34" s="171">
        <v>0</v>
      </c>
      <c r="M34" s="174">
        <v>361.55431499999997</v>
      </c>
      <c r="N34" s="175">
        <v>195.55188699999999</v>
      </c>
      <c r="O34" s="176">
        <v>0.54086448117760677</v>
      </c>
      <c r="P34" s="174" t="s">
        <v>249</v>
      </c>
      <c r="Q34" s="175" t="s">
        <v>249</v>
      </c>
      <c r="R34" s="177" t="s">
        <v>249</v>
      </c>
    </row>
    <row r="35" spans="2:18">
      <c r="B35" s="166" t="s">
        <v>148</v>
      </c>
      <c r="C35" s="167" t="s">
        <v>46</v>
      </c>
      <c r="D35" s="168">
        <v>4.3899999999999997</v>
      </c>
      <c r="E35" s="169">
        <v>5</v>
      </c>
      <c r="F35" s="170" t="s">
        <v>269</v>
      </c>
      <c r="G35" s="171">
        <v>10</v>
      </c>
      <c r="H35" s="172">
        <v>0.254</v>
      </c>
      <c r="I35" s="173">
        <v>3</v>
      </c>
      <c r="J35" s="166">
        <v>1</v>
      </c>
      <c r="K35" s="170">
        <v>1</v>
      </c>
      <c r="L35" s="171">
        <v>1</v>
      </c>
      <c r="M35" s="174">
        <v>607.19680300000005</v>
      </c>
      <c r="N35" s="175">
        <v>392.96526499999999</v>
      </c>
      <c r="O35" s="176">
        <v>0.64717940387443051</v>
      </c>
      <c r="P35" s="174" t="s">
        <v>249</v>
      </c>
      <c r="Q35" s="175" t="s">
        <v>249</v>
      </c>
      <c r="R35" s="177" t="s">
        <v>249</v>
      </c>
    </row>
    <row r="36" spans="2:18">
      <c r="B36" s="166" t="s">
        <v>160</v>
      </c>
      <c r="C36" s="167" t="s">
        <v>63</v>
      </c>
      <c r="D36" s="168">
        <v>4.1100000000000003</v>
      </c>
      <c r="E36" s="169">
        <v>4</v>
      </c>
      <c r="F36" s="170" t="s">
        <v>271</v>
      </c>
      <c r="G36" s="171">
        <v>3</v>
      </c>
      <c r="H36" s="172">
        <v>0.44520000000000004</v>
      </c>
      <c r="I36" s="173">
        <v>4</v>
      </c>
      <c r="J36" s="166">
        <v>1</v>
      </c>
      <c r="K36" s="170">
        <v>1</v>
      </c>
      <c r="L36" s="171">
        <v>1</v>
      </c>
      <c r="M36" s="174">
        <v>254.08035599999999</v>
      </c>
      <c r="N36" s="175">
        <v>223.33136500000001</v>
      </c>
      <c r="O36" s="176">
        <v>0.87897926670096449</v>
      </c>
      <c r="P36" s="174" t="s">
        <v>249</v>
      </c>
      <c r="Q36" s="175" t="s">
        <v>249</v>
      </c>
      <c r="R36" s="177" t="s">
        <v>249</v>
      </c>
    </row>
    <row r="37" spans="2:18">
      <c r="B37" s="166" t="s">
        <v>163</v>
      </c>
      <c r="C37" s="167" t="s">
        <v>285</v>
      </c>
      <c r="D37" s="168">
        <v>3.8216589999999999</v>
      </c>
      <c r="E37" s="169">
        <v>3</v>
      </c>
      <c r="F37" s="170" t="s">
        <v>269</v>
      </c>
      <c r="G37" s="171">
        <v>17</v>
      </c>
      <c r="H37" s="172">
        <v>8.7100000000000011E-2</v>
      </c>
      <c r="I37" s="173">
        <v>5</v>
      </c>
      <c r="J37" s="166">
        <v>1</v>
      </c>
      <c r="K37" s="170">
        <v>1</v>
      </c>
      <c r="L37" s="171">
        <v>1</v>
      </c>
      <c r="M37" s="174">
        <v>523.06327999999996</v>
      </c>
      <c r="N37" s="175">
        <v>269.36650500000002</v>
      </c>
      <c r="O37" s="176">
        <v>0.51497880906493765</v>
      </c>
      <c r="P37" s="174" t="s">
        <v>249</v>
      </c>
      <c r="Q37" s="175" t="s">
        <v>249</v>
      </c>
      <c r="R37" s="177" t="s">
        <v>249</v>
      </c>
    </row>
    <row r="38" spans="2:18">
      <c r="B38" s="166" t="s">
        <v>166</v>
      </c>
      <c r="C38" s="167" t="s">
        <v>286</v>
      </c>
      <c r="D38" s="168">
        <v>3.81</v>
      </c>
      <c r="E38" s="169">
        <v>5</v>
      </c>
      <c r="F38" s="170" t="s">
        <v>269</v>
      </c>
      <c r="G38" s="171">
        <v>19</v>
      </c>
      <c r="H38" s="172">
        <v>0.38319999999999999</v>
      </c>
      <c r="I38" s="179" t="s">
        <v>249</v>
      </c>
      <c r="J38" s="166">
        <v>1</v>
      </c>
      <c r="K38" s="170">
        <v>0</v>
      </c>
      <c r="L38" s="171">
        <v>0</v>
      </c>
      <c r="M38" s="174">
        <v>512.62939800000004</v>
      </c>
      <c r="N38" s="175">
        <v>436.31079999999997</v>
      </c>
      <c r="O38" s="176">
        <v>0.85112325142148793</v>
      </c>
      <c r="P38" s="174" t="s">
        <v>249</v>
      </c>
      <c r="Q38" s="175" t="s">
        <v>249</v>
      </c>
      <c r="R38" s="177" t="s">
        <v>249</v>
      </c>
    </row>
    <row r="39" spans="2:18">
      <c r="B39" s="166" t="s">
        <v>143</v>
      </c>
      <c r="C39" s="167" t="s">
        <v>73</v>
      </c>
      <c r="D39" s="168">
        <v>3.8</v>
      </c>
      <c r="E39" s="169">
        <v>3</v>
      </c>
      <c r="F39" s="170" t="s">
        <v>270</v>
      </c>
      <c r="G39" s="171">
        <v>1</v>
      </c>
      <c r="H39" s="172">
        <v>0.44159999999999999</v>
      </c>
      <c r="I39" s="173">
        <v>4</v>
      </c>
      <c r="J39" s="166">
        <v>0</v>
      </c>
      <c r="K39" s="170">
        <v>1</v>
      </c>
      <c r="L39" s="171">
        <v>1</v>
      </c>
      <c r="M39" s="174">
        <v>56.291831999999999</v>
      </c>
      <c r="N39" s="175">
        <v>35.157817999999999</v>
      </c>
      <c r="O39" s="176">
        <v>0.62456340024606061</v>
      </c>
      <c r="P39" s="174" t="s">
        <v>249</v>
      </c>
      <c r="Q39" s="175" t="s">
        <v>249</v>
      </c>
      <c r="R39" s="177" t="s">
        <v>249</v>
      </c>
    </row>
    <row r="40" spans="2:18">
      <c r="B40" s="166" t="s">
        <v>161</v>
      </c>
      <c r="C40" s="167" t="s">
        <v>69</v>
      </c>
      <c r="D40" s="168">
        <v>3.7</v>
      </c>
      <c r="E40" s="169">
        <v>4</v>
      </c>
      <c r="F40" s="170" t="s">
        <v>269</v>
      </c>
      <c r="G40" s="171">
        <v>9</v>
      </c>
      <c r="H40" s="172">
        <v>0.54020000000000001</v>
      </c>
      <c r="I40" s="173">
        <v>5</v>
      </c>
      <c r="J40" s="166">
        <v>1</v>
      </c>
      <c r="K40" s="170">
        <v>0</v>
      </c>
      <c r="L40" s="171">
        <v>1</v>
      </c>
      <c r="M40" s="174">
        <v>385.61776500000002</v>
      </c>
      <c r="N40" s="175">
        <v>256.22790500000002</v>
      </c>
      <c r="O40" s="176">
        <v>0.66446084246144621</v>
      </c>
      <c r="P40" s="174" t="s">
        <v>249</v>
      </c>
      <c r="Q40" s="175" t="s">
        <v>249</v>
      </c>
      <c r="R40" s="177" t="s">
        <v>249</v>
      </c>
    </row>
    <row r="41" spans="2:18">
      <c r="B41" s="166" t="s">
        <v>125</v>
      </c>
      <c r="C41" s="167" t="s">
        <v>76</v>
      </c>
      <c r="D41" s="168">
        <v>3.5337730000000001</v>
      </c>
      <c r="E41" s="169">
        <v>5</v>
      </c>
      <c r="F41" s="170" t="s">
        <v>269</v>
      </c>
      <c r="G41" s="171">
        <v>18</v>
      </c>
      <c r="H41" s="172">
        <v>0.10039999999999999</v>
      </c>
      <c r="I41" s="173">
        <v>5</v>
      </c>
      <c r="J41" s="166">
        <v>1</v>
      </c>
      <c r="K41" s="170">
        <v>1</v>
      </c>
      <c r="L41" s="171">
        <v>1</v>
      </c>
      <c r="M41" s="174">
        <v>607.87589400000002</v>
      </c>
      <c r="N41" s="175">
        <v>298.90926999999999</v>
      </c>
      <c r="O41" s="176">
        <v>0.49172746106625509</v>
      </c>
      <c r="P41" s="174" t="s">
        <v>249</v>
      </c>
      <c r="Q41" s="175" t="s">
        <v>249</v>
      </c>
      <c r="R41" s="177" t="s">
        <v>249</v>
      </c>
    </row>
    <row r="42" spans="2:18">
      <c r="B42" s="166" t="s">
        <v>151</v>
      </c>
      <c r="C42" s="167" t="s">
        <v>50</v>
      </c>
      <c r="D42" s="168">
        <v>3.44</v>
      </c>
      <c r="E42" s="169">
        <v>3</v>
      </c>
      <c r="F42" s="170" t="s">
        <v>269</v>
      </c>
      <c r="G42" s="171">
        <v>14</v>
      </c>
      <c r="H42" s="172">
        <v>0.21600000000000003</v>
      </c>
      <c r="I42" s="173">
        <v>4</v>
      </c>
      <c r="J42" s="166">
        <v>1</v>
      </c>
      <c r="K42" s="170">
        <v>1</v>
      </c>
      <c r="L42" s="171">
        <v>1</v>
      </c>
      <c r="M42" s="174">
        <v>139.49853999999999</v>
      </c>
      <c r="N42" s="175">
        <v>26.874393000000001</v>
      </c>
      <c r="O42" s="176">
        <v>0.1926499947598018</v>
      </c>
      <c r="P42" s="174">
        <v>110.470849</v>
      </c>
      <c r="Q42" s="175">
        <v>23.397324999999999</v>
      </c>
      <c r="R42" s="176">
        <v>0.21179637172879878</v>
      </c>
    </row>
    <row r="43" spans="2:18">
      <c r="B43" s="166" t="s">
        <v>147</v>
      </c>
      <c r="C43" s="167" t="s">
        <v>287</v>
      </c>
      <c r="D43" s="168">
        <v>3.4</v>
      </c>
      <c r="E43" s="169">
        <v>4</v>
      </c>
      <c r="F43" s="170" t="s">
        <v>270</v>
      </c>
      <c r="G43" s="171"/>
      <c r="H43" s="172">
        <v>0.75580000000000003</v>
      </c>
      <c r="I43" s="173">
        <v>2</v>
      </c>
      <c r="J43" s="166">
        <v>0</v>
      </c>
      <c r="K43" s="170">
        <v>1</v>
      </c>
      <c r="L43" s="171">
        <v>0</v>
      </c>
      <c r="M43" s="174" t="s">
        <v>249</v>
      </c>
      <c r="N43" s="175" t="s">
        <v>249</v>
      </c>
      <c r="O43" s="175" t="s">
        <v>249</v>
      </c>
      <c r="P43" s="174">
        <v>135.85629900000001</v>
      </c>
      <c r="Q43" s="175">
        <v>34.025098</v>
      </c>
      <c r="R43" s="176">
        <v>0.2504491749771573</v>
      </c>
    </row>
    <row r="44" spans="2:18">
      <c r="B44" s="166" t="s">
        <v>181</v>
      </c>
      <c r="C44" s="167" t="s">
        <v>58</v>
      </c>
      <c r="D44" s="168">
        <v>3.4</v>
      </c>
      <c r="E44" s="169">
        <v>4</v>
      </c>
      <c r="F44" s="170" t="s">
        <v>269</v>
      </c>
      <c r="G44" s="171">
        <v>8</v>
      </c>
      <c r="H44" s="172">
        <v>0.3629</v>
      </c>
      <c r="I44" s="173">
        <v>2</v>
      </c>
      <c r="J44" s="166">
        <v>1</v>
      </c>
      <c r="K44" s="170">
        <v>0</v>
      </c>
      <c r="L44" s="171">
        <v>0</v>
      </c>
      <c r="M44" s="174">
        <v>167.982922</v>
      </c>
      <c r="N44" s="175">
        <v>108.39782700000001</v>
      </c>
      <c r="O44" s="176">
        <v>0.64529075759260812</v>
      </c>
      <c r="P44" s="174" t="s">
        <v>249</v>
      </c>
      <c r="Q44" s="175" t="s">
        <v>249</v>
      </c>
      <c r="R44" s="177" t="s">
        <v>249</v>
      </c>
    </row>
    <row r="45" spans="2:18">
      <c r="B45" s="166" t="s">
        <v>145</v>
      </c>
      <c r="C45" s="167" t="s">
        <v>75</v>
      </c>
      <c r="D45" s="168">
        <v>3.3</v>
      </c>
      <c r="E45" s="169">
        <v>4</v>
      </c>
      <c r="F45" s="170" t="s">
        <v>270</v>
      </c>
      <c r="G45" s="171">
        <v>1</v>
      </c>
      <c r="H45" s="172">
        <v>0.52039999999999997</v>
      </c>
      <c r="I45" s="173">
        <v>4</v>
      </c>
      <c r="J45" s="166">
        <v>0</v>
      </c>
      <c r="K45" s="170">
        <v>1</v>
      </c>
      <c r="L45" s="171">
        <v>1</v>
      </c>
      <c r="M45" s="174">
        <v>156.228227</v>
      </c>
      <c r="N45" s="175">
        <v>103.52236000000001</v>
      </c>
      <c r="O45" s="176">
        <v>0.66263544039323952</v>
      </c>
      <c r="P45" s="174" t="s">
        <v>249</v>
      </c>
      <c r="Q45" s="175" t="s">
        <v>249</v>
      </c>
      <c r="R45" s="177" t="s">
        <v>249</v>
      </c>
    </row>
    <row r="46" spans="2:18">
      <c r="B46" s="166" t="s">
        <v>153</v>
      </c>
      <c r="C46" s="167" t="s">
        <v>60</v>
      </c>
      <c r="D46" s="168">
        <v>3.21</v>
      </c>
      <c r="E46" s="169">
        <v>4</v>
      </c>
      <c r="F46" s="170" t="s">
        <v>269</v>
      </c>
      <c r="G46" s="171">
        <v>10</v>
      </c>
      <c r="H46" s="172">
        <v>0.373</v>
      </c>
      <c r="I46" s="173">
        <v>3</v>
      </c>
      <c r="J46" s="166">
        <v>0</v>
      </c>
      <c r="K46" s="170">
        <v>1</v>
      </c>
      <c r="L46" s="171">
        <v>1</v>
      </c>
      <c r="M46" s="174">
        <v>167.97672600000001</v>
      </c>
      <c r="N46" s="175">
        <v>124.2278</v>
      </c>
      <c r="O46" s="176">
        <v>0.73955364506866261</v>
      </c>
      <c r="P46" s="174" t="s">
        <v>249</v>
      </c>
      <c r="Q46" s="175" t="s">
        <v>249</v>
      </c>
      <c r="R46" s="177" t="s">
        <v>249</v>
      </c>
    </row>
    <row r="47" spans="2:18">
      <c r="B47" s="166" t="s">
        <v>128</v>
      </c>
      <c r="C47" s="167" t="s">
        <v>65</v>
      </c>
      <c r="D47" s="168">
        <v>2.8</v>
      </c>
      <c r="E47" s="169">
        <v>4</v>
      </c>
      <c r="F47" s="170" t="s">
        <v>269</v>
      </c>
      <c r="G47" s="171">
        <v>19</v>
      </c>
      <c r="H47" s="172">
        <v>0.18770000000000001</v>
      </c>
      <c r="I47" s="173">
        <v>5</v>
      </c>
      <c r="J47" s="166">
        <v>1</v>
      </c>
      <c r="K47" s="170">
        <v>1</v>
      </c>
      <c r="L47" s="171">
        <v>0</v>
      </c>
      <c r="M47" s="174">
        <v>444.76</v>
      </c>
      <c r="N47" s="175">
        <v>400.71090700000002</v>
      </c>
      <c r="O47" s="176">
        <v>0.90095985924993249</v>
      </c>
      <c r="P47" s="174" t="s">
        <v>249</v>
      </c>
      <c r="Q47" s="175" t="s">
        <v>249</v>
      </c>
      <c r="R47" s="177" t="s">
        <v>249</v>
      </c>
    </row>
    <row r="48" spans="2:18">
      <c r="B48" s="166" t="s">
        <v>157</v>
      </c>
      <c r="C48" s="167" t="s">
        <v>53</v>
      </c>
      <c r="D48" s="168">
        <v>2.64</v>
      </c>
      <c r="E48" s="169">
        <v>3</v>
      </c>
      <c r="F48" s="170" t="s">
        <v>270</v>
      </c>
      <c r="G48" s="171"/>
      <c r="H48" s="172">
        <v>7.9899999999999999E-2</v>
      </c>
      <c r="I48" s="173">
        <v>5</v>
      </c>
      <c r="J48" s="166">
        <v>0</v>
      </c>
      <c r="K48" s="170">
        <v>0</v>
      </c>
      <c r="L48" s="171">
        <v>1</v>
      </c>
      <c r="M48" s="174" t="s">
        <v>249</v>
      </c>
      <c r="N48" s="175" t="s">
        <v>249</v>
      </c>
      <c r="O48" s="176" t="s">
        <v>249</v>
      </c>
      <c r="P48" s="174" t="s">
        <v>249</v>
      </c>
      <c r="Q48" s="175" t="s">
        <v>249</v>
      </c>
      <c r="R48" s="177" t="s">
        <v>249</v>
      </c>
    </row>
    <row r="49" spans="2:18">
      <c r="B49" s="166" t="s">
        <v>139</v>
      </c>
      <c r="C49" s="167" t="s">
        <v>71</v>
      </c>
      <c r="D49" s="168">
        <v>2.58</v>
      </c>
      <c r="E49" s="169">
        <v>3</v>
      </c>
      <c r="F49" s="170" t="s">
        <v>270</v>
      </c>
      <c r="G49" s="171"/>
      <c r="H49" s="178" t="s">
        <v>249</v>
      </c>
      <c r="I49" s="173">
        <v>5</v>
      </c>
      <c r="J49" s="166">
        <v>1</v>
      </c>
      <c r="K49" s="170">
        <v>0</v>
      </c>
      <c r="L49" s="171">
        <v>0</v>
      </c>
      <c r="M49" s="174" t="s">
        <v>249</v>
      </c>
      <c r="N49" s="175" t="s">
        <v>249</v>
      </c>
      <c r="O49" s="176" t="s">
        <v>249</v>
      </c>
      <c r="P49" s="174" t="s">
        <v>249</v>
      </c>
      <c r="Q49" s="175" t="s">
        <v>249</v>
      </c>
      <c r="R49" s="177" t="s">
        <v>249</v>
      </c>
    </row>
    <row r="50" spans="2:18">
      <c r="B50" s="166" t="s">
        <v>168</v>
      </c>
      <c r="C50" s="167" t="s">
        <v>288</v>
      </c>
      <c r="D50" s="168">
        <v>2.52</v>
      </c>
      <c r="E50" s="169">
        <v>3</v>
      </c>
      <c r="F50" s="170" t="s">
        <v>270</v>
      </c>
      <c r="G50" s="171"/>
      <c r="H50" s="172">
        <v>0.63190000000000002</v>
      </c>
      <c r="I50" s="173">
        <v>4</v>
      </c>
      <c r="J50" s="166">
        <v>1</v>
      </c>
      <c r="K50" s="170">
        <v>0</v>
      </c>
      <c r="L50" s="171">
        <v>1</v>
      </c>
      <c r="M50" s="174" t="s">
        <v>249</v>
      </c>
      <c r="N50" s="175" t="s">
        <v>249</v>
      </c>
      <c r="O50" s="176" t="s">
        <v>249</v>
      </c>
      <c r="P50" s="174" t="s">
        <v>249</v>
      </c>
      <c r="Q50" s="175" t="s">
        <v>249</v>
      </c>
      <c r="R50" s="177" t="s">
        <v>249</v>
      </c>
    </row>
    <row r="51" spans="2:18">
      <c r="B51" s="166" t="s">
        <v>179</v>
      </c>
      <c r="C51" s="167" t="s">
        <v>44</v>
      </c>
      <c r="D51" s="168">
        <v>2.42</v>
      </c>
      <c r="E51" s="169">
        <v>3</v>
      </c>
      <c r="F51" s="170" t="s">
        <v>269</v>
      </c>
      <c r="G51" s="171">
        <v>10</v>
      </c>
      <c r="H51" s="172">
        <v>0.67980000000000007</v>
      </c>
      <c r="I51" s="173">
        <v>1</v>
      </c>
      <c r="J51" s="166">
        <v>1</v>
      </c>
      <c r="K51" s="170">
        <v>1</v>
      </c>
      <c r="L51" s="171">
        <v>0</v>
      </c>
      <c r="M51" s="174" t="s">
        <v>249</v>
      </c>
      <c r="N51" s="175" t="s">
        <v>249</v>
      </c>
      <c r="O51" s="176" t="s">
        <v>249</v>
      </c>
      <c r="P51" s="174" t="s">
        <v>249</v>
      </c>
      <c r="Q51" s="175" t="s">
        <v>249</v>
      </c>
      <c r="R51" s="177" t="s">
        <v>249</v>
      </c>
    </row>
    <row r="52" spans="2:18">
      <c r="B52" s="166" t="s">
        <v>126</v>
      </c>
      <c r="C52" s="167" t="s">
        <v>62</v>
      </c>
      <c r="D52" s="168">
        <v>2.4</v>
      </c>
      <c r="E52" s="169">
        <v>4</v>
      </c>
      <c r="F52" s="170" t="s">
        <v>269</v>
      </c>
      <c r="G52" s="171">
        <v>6</v>
      </c>
      <c r="H52" s="180">
        <v>8.9999999999999998E-4</v>
      </c>
      <c r="I52" s="173">
        <v>5</v>
      </c>
      <c r="J52" s="166">
        <v>0</v>
      </c>
      <c r="K52" s="170">
        <v>1</v>
      </c>
      <c r="L52" s="171">
        <v>1</v>
      </c>
      <c r="M52" s="174">
        <v>194.684</v>
      </c>
      <c r="N52" s="175">
        <v>87.843828000000002</v>
      </c>
      <c r="O52" s="176">
        <v>0.45121236465246245</v>
      </c>
      <c r="P52" s="174">
        <v>50.795994999999998</v>
      </c>
      <c r="Q52" s="175">
        <v>18.581254000000001</v>
      </c>
      <c r="R52" s="176">
        <v>0.36580155581163437</v>
      </c>
    </row>
    <row r="53" spans="2:18">
      <c r="B53" s="166" t="s">
        <v>138</v>
      </c>
      <c r="C53" s="167" t="s">
        <v>79</v>
      </c>
      <c r="D53" s="168">
        <v>1.7</v>
      </c>
      <c r="E53" s="169">
        <v>3</v>
      </c>
      <c r="F53" s="170" t="s">
        <v>270</v>
      </c>
      <c r="G53" s="171">
        <v>1</v>
      </c>
      <c r="H53" s="172">
        <v>0.70450000000000002</v>
      </c>
      <c r="I53" s="173">
        <v>3</v>
      </c>
      <c r="J53" s="166">
        <v>0</v>
      </c>
      <c r="K53" s="170">
        <v>0</v>
      </c>
      <c r="L53" s="171">
        <v>0</v>
      </c>
      <c r="M53" s="174">
        <v>42.156697999999999</v>
      </c>
      <c r="N53" s="175">
        <v>22.157073</v>
      </c>
      <c r="O53" s="176">
        <v>0.52558843674141653</v>
      </c>
      <c r="P53" s="174" t="s">
        <v>249</v>
      </c>
      <c r="Q53" s="175" t="s">
        <v>249</v>
      </c>
      <c r="R53" s="177" t="s">
        <v>249</v>
      </c>
    </row>
    <row r="54" spans="2:18">
      <c r="B54" s="166" t="s">
        <v>186</v>
      </c>
      <c r="C54" s="167" t="s">
        <v>72</v>
      </c>
      <c r="D54" s="168">
        <v>1.68</v>
      </c>
      <c r="E54" s="169">
        <v>3</v>
      </c>
      <c r="F54" s="170" t="s">
        <v>271</v>
      </c>
      <c r="G54" s="171">
        <v>4</v>
      </c>
      <c r="H54" s="172">
        <v>0.14960000000000001</v>
      </c>
      <c r="I54" s="173">
        <v>4</v>
      </c>
      <c r="J54" s="166">
        <v>0</v>
      </c>
      <c r="K54" s="170">
        <v>0</v>
      </c>
      <c r="L54" s="171">
        <v>1</v>
      </c>
      <c r="M54" s="174" t="s">
        <v>249</v>
      </c>
      <c r="N54" s="175" t="s">
        <v>249</v>
      </c>
      <c r="O54" s="175" t="s">
        <v>249</v>
      </c>
      <c r="P54" s="174">
        <v>74.681141999999994</v>
      </c>
      <c r="Q54" s="175">
        <v>12.888063000000001</v>
      </c>
      <c r="R54" s="176">
        <v>0.17257453026093253</v>
      </c>
    </row>
    <row r="55" spans="2:18">
      <c r="B55" s="166" t="s">
        <v>156</v>
      </c>
      <c r="C55" s="167" t="s">
        <v>66</v>
      </c>
      <c r="D55" s="168">
        <v>1.59</v>
      </c>
      <c r="E55" s="169">
        <v>4</v>
      </c>
      <c r="F55" s="170" t="s">
        <v>270</v>
      </c>
      <c r="G55" s="171">
        <v>1</v>
      </c>
      <c r="H55" s="172">
        <v>4.1700000000000001E-2</v>
      </c>
      <c r="I55" s="173">
        <v>5</v>
      </c>
      <c r="J55" s="166">
        <v>0</v>
      </c>
      <c r="K55" s="170">
        <v>0</v>
      </c>
      <c r="L55" s="171">
        <v>1</v>
      </c>
      <c r="M55" s="174">
        <v>166.18881300000001</v>
      </c>
      <c r="N55" s="175">
        <v>126.856583</v>
      </c>
      <c r="O55" s="176">
        <v>0.76332805265297854</v>
      </c>
      <c r="P55" s="174" t="s">
        <v>249</v>
      </c>
      <c r="Q55" s="175" t="s">
        <v>249</v>
      </c>
      <c r="R55" s="171" t="s">
        <v>270</v>
      </c>
    </row>
    <row r="56" spans="2:18">
      <c r="B56" s="166" t="s">
        <v>180</v>
      </c>
      <c r="C56" s="170" t="s">
        <v>52</v>
      </c>
      <c r="D56" s="168">
        <v>1.53</v>
      </c>
      <c r="E56" s="169">
        <v>3</v>
      </c>
      <c r="F56" s="170" t="s">
        <v>269</v>
      </c>
      <c r="G56" s="171">
        <v>8</v>
      </c>
      <c r="H56" s="172">
        <v>0.32530000000000003</v>
      </c>
      <c r="I56" s="173">
        <v>5</v>
      </c>
      <c r="J56" s="166">
        <v>1</v>
      </c>
      <c r="K56" s="170">
        <v>1</v>
      </c>
      <c r="L56" s="171">
        <v>1</v>
      </c>
      <c r="M56" s="174" t="s">
        <v>249</v>
      </c>
      <c r="N56" s="175" t="s">
        <v>249</v>
      </c>
      <c r="O56" s="176" t="s">
        <v>249</v>
      </c>
      <c r="P56" s="174">
        <v>767.36444300000005</v>
      </c>
      <c r="Q56" s="175">
        <v>161.993426</v>
      </c>
      <c r="R56" s="176">
        <v>0.21110363853541231</v>
      </c>
    </row>
    <row r="57" spans="2:18" ht="14.5" thickBot="1">
      <c r="B57" s="181" t="s">
        <v>150</v>
      </c>
      <c r="C57" s="182" t="s">
        <v>64</v>
      </c>
      <c r="D57" s="183">
        <v>1.46</v>
      </c>
      <c r="E57" s="184">
        <v>4</v>
      </c>
      <c r="F57" s="185" t="s">
        <v>269</v>
      </c>
      <c r="G57" s="186">
        <v>10</v>
      </c>
      <c r="H57" s="187">
        <v>0.46310000000000001</v>
      </c>
      <c r="I57" s="188">
        <v>2</v>
      </c>
      <c r="J57" s="189">
        <v>0</v>
      </c>
      <c r="K57" s="185">
        <v>1</v>
      </c>
      <c r="L57" s="186">
        <v>0</v>
      </c>
      <c r="M57" s="190" t="s">
        <v>249</v>
      </c>
      <c r="N57" s="191" t="s">
        <v>249</v>
      </c>
      <c r="O57" s="192" t="s">
        <v>249</v>
      </c>
      <c r="P57" s="190" t="s">
        <v>249</v>
      </c>
      <c r="Q57" s="191" t="s">
        <v>249</v>
      </c>
      <c r="R57" s="193" t="s">
        <v>249</v>
      </c>
    </row>
    <row r="58" spans="2:18">
      <c r="B58" s="194"/>
      <c r="H58" s="136"/>
      <c r="I58" s="137"/>
    </row>
  </sheetData>
  <mergeCells count="4">
    <mergeCell ref="E14:G14"/>
    <mergeCell ref="J14:L14"/>
    <mergeCell ref="M14:R14"/>
    <mergeCell ref="H14:I14"/>
  </mergeCells>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7E68A-E19A-4C60-865D-6EE95EB30D46}">
  <dimension ref="A1:T19"/>
  <sheetViews>
    <sheetView topLeftCell="B19" workbookViewId="0">
      <selection activeCell="B20" sqref="B20"/>
    </sheetView>
  </sheetViews>
  <sheetFormatPr defaultColWidth="8" defaultRowHeight="14"/>
  <cols>
    <col min="1" max="1" width="29.83203125" style="225" customWidth="1"/>
    <col min="2" max="2" width="12.5" style="225" bestFit="1" customWidth="1"/>
    <col min="3" max="3" width="21.58203125" style="225" bestFit="1" customWidth="1"/>
    <col min="4" max="4" width="12.5" style="225" bestFit="1" customWidth="1"/>
    <col min="5" max="5" width="21.58203125" style="225" bestFit="1" customWidth="1"/>
    <col min="6" max="6" width="12.5" style="225" bestFit="1" customWidth="1"/>
    <col min="7" max="7" width="21.58203125" style="225" bestFit="1" customWidth="1"/>
    <col min="8" max="8" width="12.5" style="225" bestFit="1" customWidth="1"/>
    <col min="9" max="9" width="21.58203125" style="225" bestFit="1" customWidth="1"/>
    <col min="10" max="10" width="12.5" style="225" bestFit="1" customWidth="1"/>
    <col min="11" max="11" width="21.58203125" style="225" bestFit="1" customWidth="1"/>
    <col min="12" max="12" width="12.5" style="225" bestFit="1" customWidth="1"/>
    <col min="13" max="13" width="21.58203125" style="225" bestFit="1" customWidth="1"/>
    <col min="14" max="16384" width="8" style="225"/>
  </cols>
  <sheetData>
    <row r="1" spans="1:20" s="219" customFormat="1" ht="34.5" customHeight="1"/>
    <row r="2" spans="1:20" s="219" customFormat="1">
      <c r="A2" s="219" t="s">
        <v>292</v>
      </c>
    </row>
    <row r="3" spans="1:20" s="219" customFormat="1"/>
    <row r="4" spans="1:20" s="219" customFormat="1">
      <c r="A4" s="219" t="s">
        <v>576</v>
      </c>
    </row>
    <row r="5" spans="1:20" s="219" customFormat="1">
      <c r="A5" s="219" t="s">
        <v>624</v>
      </c>
      <c r="B5" s="219" t="s">
        <v>632</v>
      </c>
    </row>
    <row r="6" spans="1:20" s="219" customFormat="1">
      <c r="A6" s="219" t="s">
        <v>317</v>
      </c>
      <c r="B6" s="219" t="s">
        <v>625</v>
      </c>
    </row>
    <row r="7" spans="1:20" s="219" customFormat="1">
      <c r="A7" s="219" t="s">
        <v>319</v>
      </c>
      <c r="B7" s="219" t="s">
        <v>626</v>
      </c>
    </row>
    <row r="8" spans="1:20" s="219" customFormat="1">
      <c r="A8" s="219" t="s">
        <v>104</v>
      </c>
      <c r="B8" s="219" t="s">
        <v>627</v>
      </c>
    </row>
    <row r="9" spans="1:20" s="219" customFormat="1"/>
    <row r="10" spans="1:20" s="219" customFormat="1">
      <c r="B10" s="571"/>
    </row>
    <row r="11" spans="1:20" s="219" customFormat="1">
      <c r="A11" s="39"/>
      <c r="B11" s="39"/>
      <c r="C11" s="39"/>
      <c r="D11" s="39"/>
      <c r="G11" s="616"/>
      <c r="H11" s="616"/>
      <c r="I11" s="616"/>
      <c r="J11" s="616"/>
      <c r="K11" s="616"/>
      <c r="L11" s="616"/>
      <c r="M11" s="616"/>
      <c r="N11" s="616"/>
      <c r="O11" s="616"/>
      <c r="P11" s="616"/>
      <c r="Q11" s="616"/>
      <c r="R11" s="616"/>
      <c r="S11" s="616"/>
      <c r="T11" s="616"/>
    </row>
    <row r="12" spans="1:20" ht="44.15" customHeight="1">
      <c r="A12" s="572"/>
      <c r="B12" s="617">
        <v>2016</v>
      </c>
      <c r="C12" s="617"/>
      <c r="D12" s="617">
        <v>2017</v>
      </c>
      <c r="E12" s="617"/>
      <c r="F12" s="617">
        <v>2018</v>
      </c>
      <c r="G12" s="617"/>
      <c r="H12" s="617">
        <v>2019</v>
      </c>
      <c r="I12" s="617"/>
      <c r="J12" s="617">
        <v>2020</v>
      </c>
      <c r="K12" s="617"/>
      <c r="L12" s="617">
        <v>2021</v>
      </c>
      <c r="M12" s="617"/>
    </row>
    <row r="13" spans="1:20">
      <c r="A13" s="572"/>
      <c r="B13" s="572" t="s">
        <v>628</v>
      </c>
      <c r="C13" s="572" t="s">
        <v>629</v>
      </c>
      <c r="D13" s="572" t="s">
        <v>628</v>
      </c>
      <c r="E13" s="572" t="s">
        <v>629</v>
      </c>
      <c r="F13" s="572" t="s">
        <v>628</v>
      </c>
      <c r="G13" s="572" t="s">
        <v>629</v>
      </c>
      <c r="H13" s="572" t="s">
        <v>628</v>
      </c>
      <c r="I13" s="572" t="s">
        <v>629</v>
      </c>
      <c r="J13" s="572" t="s">
        <v>628</v>
      </c>
      <c r="K13" s="572" t="s">
        <v>629</v>
      </c>
      <c r="L13" s="572" t="s">
        <v>628</v>
      </c>
      <c r="M13" s="572" t="s">
        <v>630</v>
      </c>
    </row>
    <row r="14" spans="1:20">
      <c r="A14" s="573" t="s">
        <v>571</v>
      </c>
      <c r="B14" s="574">
        <v>0.55306689632750794</v>
      </c>
      <c r="C14" s="574">
        <v>0.72828547285428913</v>
      </c>
      <c r="D14" s="574">
        <v>0.73037432026838822</v>
      </c>
      <c r="E14" s="574">
        <v>0.94795493436277456</v>
      </c>
      <c r="F14" s="574">
        <v>0.67327519593548246</v>
      </c>
      <c r="G14" s="574">
        <v>0.86567954368702094</v>
      </c>
      <c r="H14" s="574">
        <v>0.80083783336550118</v>
      </c>
      <c r="I14" s="574">
        <v>1.0161982698559624</v>
      </c>
      <c r="J14" s="574">
        <v>1.2701059134023018</v>
      </c>
      <c r="K14" s="574">
        <v>1.5392777733634038</v>
      </c>
      <c r="L14" s="574">
        <v>1.1349217494315642</v>
      </c>
      <c r="M14" s="574">
        <v>1.3705262856016829</v>
      </c>
    </row>
    <row r="15" spans="1:20">
      <c r="A15" s="573" t="s">
        <v>572</v>
      </c>
      <c r="B15" s="574">
        <v>6.8811527082381571E-2</v>
      </c>
      <c r="C15" s="574">
        <v>9.4342218031323338E-2</v>
      </c>
      <c r="D15" s="574">
        <v>0.78002029359215808</v>
      </c>
      <c r="E15" s="574">
        <v>1.0228839199666884</v>
      </c>
      <c r="F15" s="574">
        <v>0.72945659702715338</v>
      </c>
      <c r="G15" s="574">
        <v>0.95657693721854342</v>
      </c>
      <c r="H15" s="574">
        <v>0.84703268130188791</v>
      </c>
      <c r="I15" s="574">
        <v>1.1025380825173958</v>
      </c>
      <c r="J15" s="574">
        <v>0.93996355388378205</v>
      </c>
      <c r="K15" s="574">
        <v>1.2043492548910559</v>
      </c>
      <c r="L15" s="574">
        <v>0.95449532220973932</v>
      </c>
      <c r="M15" s="574">
        <v>1.2111535313541046</v>
      </c>
    </row>
    <row r="16" spans="1:20">
      <c r="A16" s="575" t="s">
        <v>631</v>
      </c>
      <c r="B16" s="574">
        <v>1.534751094294849</v>
      </c>
      <c r="C16" s="574">
        <v>1.9838158476408272</v>
      </c>
      <c r="D16" s="574">
        <v>1.7140394354646664</v>
      </c>
      <c r="E16" s="574">
        <v>2.247715080144185</v>
      </c>
      <c r="F16" s="574">
        <v>2.1492097244173971</v>
      </c>
      <c r="G16" s="574">
        <v>2.8183780419590536</v>
      </c>
      <c r="H16" s="574">
        <v>2.6912903639019534</v>
      </c>
      <c r="I16" s="574">
        <v>3.5031117249848558</v>
      </c>
      <c r="J16" s="574">
        <v>2.9315923500512362</v>
      </c>
      <c r="K16" s="574">
        <v>3.7561680427293034</v>
      </c>
      <c r="L16" s="574">
        <v>3.2454318360330521</v>
      </c>
      <c r="M16" s="574">
        <v>4.1181094736855464</v>
      </c>
    </row>
    <row r="17" spans="1:13">
      <c r="A17" s="573" t="s">
        <v>477</v>
      </c>
      <c r="B17" s="576">
        <v>3.2365937631160919E-3</v>
      </c>
      <c r="C17" s="576">
        <v>4.4374459836235836E-3</v>
      </c>
      <c r="D17" s="574">
        <v>7.2782850519295589E-2</v>
      </c>
      <c r="E17" s="574">
        <v>9.5444192999999997E-2</v>
      </c>
      <c r="F17" s="577">
        <v>8.9921274545227622E-3</v>
      </c>
      <c r="G17" s="577">
        <v>1.1791876E-2</v>
      </c>
      <c r="H17" s="576">
        <v>1.2371440195172608E-3</v>
      </c>
      <c r="I17" s="576">
        <v>1.586542E-3</v>
      </c>
      <c r="J17" s="576">
        <v>3.9735066785149325E-3</v>
      </c>
      <c r="K17" s="577">
        <v>5.0911439999999997E-3</v>
      </c>
      <c r="L17" s="576">
        <v>6.6691063193976803E-4</v>
      </c>
      <c r="M17" s="576">
        <v>8.4623899999999993E-4</v>
      </c>
    </row>
    <row r="18" spans="1:13">
      <c r="A18" s="573" t="s">
        <v>337</v>
      </c>
      <c r="B18" s="574">
        <v>2.1598661114678546</v>
      </c>
      <c r="C18" s="574">
        <v>2.8108809845100633</v>
      </c>
      <c r="D18" s="574">
        <v>3.2972168998445084</v>
      </c>
      <c r="E18" s="574">
        <v>4.3139981274736474</v>
      </c>
      <c r="F18" s="574">
        <v>3.5609336448345554</v>
      </c>
      <c r="G18" s="574">
        <v>4.652426398864618</v>
      </c>
      <c r="H18" s="574">
        <v>4.3403980225888592</v>
      </c>
      <c r="I18" s="574">
        <v>5.6234346193582141</v>
      </c>
      <c r="J18" s="574">
        <v>5.1456353240158359</v>
      </c>
      <c r="K18" s="574">
        <v>6.5048862149837632</v>
      </c>
      <c r="L18" s="574">
        <v>5.3355158183062956</v>
      </c>
      <c r="M18" s="574">
        <v>6.7006355296413345</v>
      </c>
    </row>
    <row r="19" spans="1:13" ht="14.5" customHeight="1"/>
  </sheetData>
  <mergeCells count="8">
    <mergeCell ref="G11:M11"/>
    <mergeCell ref="N11:T11"/>
    <mergeCell ref="B12:C12"/>
    <mergeCell ref="D12:E12"/>
    <mergeCell ref="F12:G12"/>
    <mergeCell ref="H12:I12"/>
    <mergeCell ref="J12:K12"/>
    <mergeCell ref="L12:M12"/>
  </mergeCell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3B1F44-235B-48E5-A766-716EB71D8ADE}">
  <dimension ref="A1:Z58"/>
  <sheetViews>
    <sheetView topLeftCell="A28" zoomScale="85" zoomScaleNormal="85" workbookViewId="0">
      <selection activeCell="B14" activeCellId="1" sqref="H14 B14"/>
    </sheetView>
  </sheetViews>
  <sheetFormatPr defaultColWidth="8.6640625" defaultRowHeight="14"/>
  <cols>
    <col min="1" max="1" width="12.1640625" style="39" customWidth="1"/>
    <col min="2" max="2" width="12.6640625" style="39" customWidth="1"/>
    <col min="3" max="3" width="42.4140625" style="39" customWidth="1"/>
    <col min="4" max="5" width="20.6640625" style="39" customWidth="1"/>
    <col min="6" max="6" width="16.9140625" style="39" customWidth="1"/>
    <col min="7" max="7" width="22.5" style="39" customWidth="1"/>
    <col min="8" max="8" width="18.6640625" style="40" customWidth="1"/>
    <col min="9" max="14" width="20.6640625" style="39" customWidth="1"/>
    <col min="15" max="15" width="8.6640625" style="39"/>
    <col min="16" max="17" width="20.6640625" style="39" customWidth="1"/>
    <col min="18" max="18" width="11.4140625" style="39" customWidth="1"/>
    <col min="19" max="19" width="7.4140625" style="82" customWidth="1"/>
    <col min="20" max="20" width="20.6640625" style="39" customWidth="1"/>
    <col min="21" max="21" width="11.75" style="82" customWidth="1"/>
    <col min="22" max="22" width="25.1640625" style="82" customWidth="1"/>
    <col min="23" max="23" width="15.25" style="82" customWidth="1"/>
    <col min="24" max="24" width="14.1640625" style="82" customWidth="1"/>
    <col min="25" max="25" width="22.1640625" style="82" customWidth="1"/>
    <col min="26" max="26" width="15.4140625" style="82" customWidth="1"/>
    <col min="27" max="16384" width="8.6640625" style="39"/>
  </cols>
  <sheetData>
    <row r="1" spans="1:20">
      <c r="A1" s="38" t="s">
        <v>1</v>
      </c>
      <c r="B1" s="39" t="s">
        <v>238</v>
      </c>
    </row>
    <row r="2" spans="1:20">
      <c r="A2" s="38" t="s">
        <v>0</v>
      </c>
      <c r="B2" s="39" t="s">
        <v>262</v>
      </c>
    </row>
    <row r="3" spans="1:20" ht="14.5">
      <c r="A3" s="38" t="s">
        <v>104</v>
      </c>
      <c r="B3" s="47" t="s">
        <v>261</v>
      </c>
    </row>
    <row r="4" spans="1:20" ht="14.5" thickBot="1">
      <c r="A4" s="38"/>
      <c r="B4" s="47"/>
    </row>
    <row r="5" spans="1:20" ht="84.5" thickBot="1">
      <c r="A5" s="38"/>
      <c r="B5" s="47"/>
      <c r="E5" s="106" t="s">
        <v>251</v>
      </c>
      <c r="F5" s="107" t="s">
        <v>250</v>
      </c>
      <c r="G5" s="106" t="s">
        <v>254</v>
      </c>
      <c r="T5" s="106" t="s">
        <v>252</v>
      </c>
    </row>
    <row r="6" spans="1:20" ht="14.5" thickBot="1">
      <c r="A6" s="38"/>
      <c r="B6" s="47"/>
      <c r="E6" s="135"/>
      <c r="F6" s="84"/>
      <c r="G6" s="135"/>
      <c r="T6" s="135"/>
    </row>
    <row r="7" spans="1:20" ht="14.5" thickBot="1">
      <c r="E7" s="618" t="s">
        <v>264</v>
      </c>
      <c r="F7" s="619"/>
      <c r="G7" s="620"/>
      <c r="J7" s="618" t="s">
        <v>263</v>
      </c>
      <c r="K7" s="619"/>
      <c r="L7" s="620"/>
      <c r="M7" s="618" t="s">
        <v>265</v>
      </c>
      <c r="N7" s="619"/>
      <c r="O7" s="619"/>
      <c r="P7" s="619"/>
      <c r="Q7" s="619"/>
      <c r="R7" s="620"/>
    </row>
    <row r="8" spans="1:20" ht="42.5" thickBot="1">
      <c r="B8" s="78" t="s">
        <v>93</v>
      </c>
      <c r="C8" s="108" t="s">
        <v>41</v>
      </c>
      <c r="D8" s="114" t="s">
        <v>247</v>
      </c>
      <c r="E8" s="114" t="s">
        <v>248</v>
      </c>
      <c r="F8" s="118" t="s">
        <v>242</v>
      </c>
      <c r="G8" s="114" t="s">
        <v>246</v>
      </c>
      <c r="H8" s="78" t="s">
        <v>243</v>
      </c>
      <c r="I8" s="96" t="s">
        <v>203</v>
      </c>
      <c r="J8" s="78" t="s">
        <v>91</v>
      </c>
      <c r="K8" s="81" t="s">
        <v>92</v>
      </c>
      <c r="L8" s="126" t="s">
        <v>200</v>
      </c>
      <c r="M8" s="78" t="s">
        <v>257</v>
      </c>
      <c r="N8" s="108" t="s">
        <v>258</v>
      </c>
      <c r="O8" s="132" t="s">
        <v>259</v>
      </c>
      <c r="P8" s="109" t="s">
        <v>255</v>
      </c>
      <c r="Q8" s="81" t="s">
        <v>256</v>
      </c>
      <c r="R8" s="96" t="s">
        <v>259</v>
      </c>
      <c r="T8" s="114" t="s">
        <v>260</v>
      </c>
    </row>
    <row r="9" spans="1:20">
      <c r="B9" s="97" t="str">
        <f>'Fig. 1.2 raw'!B7</f>
        <v>YEM</v>
      </c>
      <c r="C9" s="85" t="str">
        <f>'Fig. 1.2 raw'!C7</f>
        <v>Yemen</v>
      </c>
      <c r="D9" s="123">
        <f>'Fig. 1.2 raw'!D7</f>
        <v>24.16</v>
      </c>
      <c r="E9" s="119">
        <f>'Fig. 1.2 raw'!E7</f>
        <v>5</v>
      </c>
      <c r="F9" s="89">
        <f>'Fig. 1.2 raw'!F7/100</f>
        <v>2.1299999999999999E-2</v>
      </c>
      <c r="G9" s="115">
        <f>IF('Fig. 1.2 raw'!G7="very vulnerable",5,IF('Fig. 1.2 raw'!G7="vulnerable",4,IF('Fig. 1.2 raw'!G7="slightly vulnerable",3,IF('Fig. 1.2 raw'!G7="resilient",2,IF('Fig. 1.2 raw'!G7="very resilient",1,"n/d")))))</f>
        <v>5</v>
      </c>
      <c r="H9" s="110" t="str">
        <f>IF('Fig. 1.2 raw'!I7="PC","Protracted",IF('Fig. 1.2 raw'!I7="RC","Recurrent",""))</f>
        <v>Protracted</v>
      </c>
      <c r="I9" s="111">
        <f>'Fig. 1.2 raw'!J7</f>
        <v>14</v>
      </c>
      <c r="J9" s="110">
        <f>'Fig. 1.2 raw'!K7</f>
        <v>1</v>
      </c>
      <c r="K9" s="86">
        <f>'Fig. 1.2 raw'!L7</f>
        <v>1</v>
      </c>
      <c r="L9" s="111">
        <f>'Fig. 1.2 raw'!M7</f>
        <v>1</v>
      </c>
      <c r="M9" s="130">
        <f>'Fig. 1.2 raw'!N7</f>
        <v>3853456397</v>
      </c>
      <c r="N9" s="88">
        <f>'Fig. 1.2 raw'!P7</f>
        <v>2425347763</v>
      </c>
      <c r="O9" s="98">
        <f>'Fig. 1.2 raw'!R7</f>
        <v>0.62939540846710662</v>
      </c>
      <c r="P9" s="102">
        <f>'Fig. 1.2 raw'!O7</f>
        <v>0</v>
      </c>
      <c r="Q9" s="88">
        <f>'Fig. 1.2 raw'!Q7</f>
        <v>9090712</v>
      </c>
      <c r="R9" s="103" t="str">
        <f>'Fig. 1.2 raw'!S7</f>
        <v/>
      </c>
      <c r="T9" s="115">
        <f>IF('Fig. 1.2 raw'!H7=0,"n/a",'Fig. 1.2 raw'!H7)</f>
        <v>3</v>
      </c>
    </row>
    <row r="10" spans="1:20">
      <c r="B10" s="97" t="str">
        <f>'Fig. 1.2 raw'!B8</f>
        <v>ETH</v>
      </c>
      <c r="C10" s="85" t="str">
        <f>'Fig. 1.2 raw'!C8</f>
        <v>Ethiopia</v>
      </c>
      <c r="D10" s="123">
        <f>'Fig. 1.2 raw'!D8</f>
        <v>23.902819000000001</v>
      </c>
      <c r="E10" s="119">
        <f>'Fig. 1.2 raw'!E8</f>
        <v>5</v>
      </c>
      <c r="F10" s="89">
        <f>'Fig. 1.2 raw'!F8/100</f>
        <v>0.21010000000000001</v>
      </c>
      <c r="G10" s="115">
        <f>IF('Fig. 1.2 raw'!G8="very vulnerable",5,IF('Fig. 1.2 raw'!G8="vulnerable",4,IF('Fig. 1.2 raw'!G8="slightly vulnerable",3,IF('Fig. 1.2 raw'!G8="resilient",2,IF('Fig. 1.2 raw'!G8="very resilient",1,"n/d")))))</f>
        <v>5</v>
      </c>
      <c r="H10" s="110" t="str">
        <f>IF('Fig. 1.2 raw'!I8="PC","Protracted",IF('Fig. 1.2 raw'!I8="RC","Recurrent",""))</f>
        <v>Protracted</v>
      </c>
      <c r="I10" s="111">
        <f>'Fig. 1.2 raw'!J8</f>
        <v>8</v>
      </c>
      <c r="J10" s="110">
        <f>'Fig. 1.2 raw'!K8</f>
        <v>1</v>
      </c>
      <c r="K10" s="86">
        <f>'Fig. 1.2 raw'!L8</f>
        <v>1</v>
      </c>
      <c r="L10" s="111">
        <f>'Fig. 1.2 raw'!M8</f>
        <v>1</v>
      </c>
      <c r="M10" s="130">
        <f>'Fig. 1.2 raw'!N8</f>
        <v>2444979181</v>
      </c>
      <c r="N10" s="88">
        <f>'Fig. 1.2 raw'!P8</f>
        <v>1377017980</v>
      </c>
      <c r="O10" s="98">
        <f>'Fig. 1.2 raw'!R8</f>
        <v>0.56320233345986925</v>
      </c>
      <c r="P10" s="88">
        <f>'Fig. 1.2 raw'!O8</f>
        <v>303675959</v>
      </c>
      <c r="Q10" s="88">
        <f>'Fig. 1.2 raw'!Q8</f>
        <v>52550418</v>
      </c>
      <c r="R10" s="98">
        <f>'Fig. 1.2 raw'!S8</f>
        <v>0.17304767283207953</v>
      </c>
      <c r="T10" s="115">
        <f>IF('Fig. 1.2 raw'!H8=0,"n/a",'Fig. 1.2 raw'!H8)</f>
        <v>3</v>
      </c>
    </row>
    <row r="11" spans="1:20">
      <c r="B11" s="97" t="str">
        <f>'Fig. 1.2 raw'!B9</f>
        <v>COD</v>
      </c>
      <c r="C11" s="85" t="str">
        <f>'Fig. 1.2 raw'!C9</f>
        <v>Congo (the Democratic Republic of the)</v>
      </c>
      <c r="D11" s="123">
        <f>'Fig. 1.2 raw'!D9</f>
        <v>19.616782000000001</v>
      </c>
      <c r="E11" s="119">
        <f>'Fig. 1.2 raw'!E9</f>
        <v>4</v>
      </c>
      <c r="F11" s="89">
        <f>'Fig. 1.2 raw'!F9/100</f>
        <v>8.6999999999999994E-3</v>
      </c>
      <c r="G11" s="115">
        <f>IF('Fig. 1.2 raw'!G9="very vulnerable",5,IF('Fig. 1.2 raw'!G9="vulnerable",4,IF('Fig. 1.2 raw'!G9="slightly vulnerable",3,IF('Fig. 1.2 raw'!G9="resilient",2,IF('Fig. 1.2 raw'!G9="very resilient",1,"n/d")))))</f>
        <v>5</v>
      </c>
      <c r="H11" s="110" t="str">
        <f>IF('Fig. 1.2 raw'!I9="PC","Protracted",IF('Fig. 1.2 raw'!I9="RC","Recurrent",""))</f>
        <v>Protracted</v>
      </c>
      <c r="I11" s="111">
        <f>'Fig. 1.2 raw'!J9</f>
        <v>22</v>
      </c>
      <c r="J11" s="110">
        <f>'Fig. 1.2 raw'!K9</f>
        <v>1</v>
      </c>
      <c r="K11" s="86">
        <f>'Fig. 1.2 raw'!L9</f>
        <v>1</v>
      </c>
      <c r="L11" s="111">
        <f>'Fig. 1.2 raw'!M9</f>
        <v>1</v>
      </c>
      <c r="M11" s="130">
        <f>'Fig. 1.2 raw'!N9</f>
        <v>1984303303</v>
      </c>
      <c r="N11" s="88">
        <f>'Fig. 1.2 raw'!P9</f>
        <v>876019658</v>
      </c>
      <c r="O11" s="98">
        <f>'Fig. 1.2 raw'!R9</f>
        <v>0.44147467611205199</v>
      </c>
      <c r="P11" s="88">
        <f>'Fig. 1.2 raw'!O9</f>
        <v>71297673</v>
      </c>
      <c r="Q11" s="88">
        <f>'Fig. 1.2 raw'!Q9</f>
        <v>19804526</v>
      </c>
      <c r="R11" s="98">
        <f>'Fig. 1.2 raw'!S9</f>
        <v>0.27777240359583683</v>
      </c>
      <c r="T11" s="115">
        <f>IF('Fig. 1.2 raw'!H9=0,"n/a",'Fig. 1.2 raw'!H9)</f>
        <v>3</v>
      </c>
    </row>
    <row r="12" spans="1:20">
      <c r="B12" s="97" t="str">
        <f>'Fig. 1.2 raw'!B10</f>
        <v>AFG</v>
      </c>
      <c r="C12" s="85" t="str">
        <f>'Fig. 1.2 raw'!C10</f>
        <v>Afghanistan</v>
      </c>
      <c r="D12" s="123">
        <f>'Fig. 1.2 raw'!D10</f>
        <v>18.399999999999999</v>
      </c>
      <c r="E12" s="119">
        <f>'Fig. 1.2 raw'!E10</f>
        <v>4</v>
      </c>
      <c r="F12" s="89">
        <f>'Fig. 1.2 raw'!F10/100</f>
        <v>0.13189999999999999</v>
      </c>
      <c r="G12" s="115">
        <f>IF('Fig. 1.2 raw'!G10="very vulnerable",5,IF('Fig. 1.2 raw'!G10="vulnerable",4,IF('Fig. 1.2 raw'!G10="slightly vulnerable",3,IF('Fig. 1.2 raw'!G10="resilient",2,IF('Fig. 1.2 raw'!G10="very resilient",1,"n/d")))))</f>
        <v>5</v>
      </c>
      <c r="H12" s="110" t="str">
        <f>IF('Fig. 1.2 raw'!I10="PC","Protracted",IF('Fig. 1.2 raw'!I10="RC","Recurrent",""))</f>
        <v>Protracted</v>
      </c>
      <c r="I12" s="111">
        <f>'Fig. 1.2 raw'!J10</f>
        <v>14</v>
      </c>
      <c r="J12" s="110">
        <f>'Fig. 1.2 raw'!K10</f>
        <v>1</v>
      </c>
      <c r="K12" s="86">
        <f>'Fig. 1.2 raw'!L10</f>
        <v>1</v>
      </c>
      <c r="L12" s="111">
        <f>'Fig. 1.2 raw'!M10</f>
        <v>1</v>
      </c>
      <c r="M12" s="130">
        <f>'Fig. 1.2 raw'!N10</f>
        <v>1474927646</v>
      </c>
      <c r="N12" s="88">
        <f>'Fig. 1.2 raw'!P10</f>
        <v>2074805210</v>
      </c>
      <c r="O12" s="98">
        <f>'Fig. 1.2 raw'!R10</f>
        <v>1.4067166044564059</v>
      </c>
      <c r="P12" s="88">
        <f>'Fig. 1.2 raw'!O10</f>
        <v>0</v>
      </c>
      <c r="Q12" s="88">
        <f>'Fig. 1.2 raw'!Q10</f>
        <v>0</v>
      </c>
      <c r="R12" s="98" t="str">
        <f>'Fig. 1.2 raw'!S10</f>
        <v/>
      </c>
      <c r="T12" s="115">
        <f>IF('Fig. 1.2 raw'!H10=0,"n/a",'Fig. 1.2 raw'!H10)</f>
        <v>3</v>
      </c>
    </row>
    <row r="13" spans="1:20">
      <c r="B13" s="97" t="str">
        <f>'Fig. 1.2 raw'!B11</f>
        <v>NGA</v>
      </c>
      <c r="C13" s="85" t="str">
        <f>'Fig. 1.2 raw'!C11</f>
        <v>Nigeria</v>
      </c>
      <c r="D13" s="123">
        <f>'Fig. 1.2 raw'!D11</f>
        <v>16.37</v>
      </c>
      <c r="E13" s="119">
        <f>'Fig. 1.2 raw'!E11</f>
        <v>4</v>
      </c>
      <c r="F13" s="89">
        <f>'Fig. 1.2 raw'!F11/100</f>
        <v>0.10679999999999999</v>
      </c>
      <c r="G13" s="115">
        <f>IF('Fig. 1.2 raw'!G11="very vulnerable",5,IF('Fig. 1.2 raw'!G11="vulnerable",4,IF('Fig. 1.2 raw'!G11="slightly vulnerable",3,IF('Fig. 1.2 raw'!G11="resilient",2,IF('Fig. 1.2 raw'!G11="very resilient",1,"n/d")))))</f>
        <v>4</v>
      </c>
      <c r="H13" s="110" t="str">
        <f>IF('Fig. 1.2 raw'!I11="PC","Protracted",IF('Fig. 1.2 raw'!I11="RC","Recurrent",""))</f>
        <v>Protracted</v>
      </c>
      <c r="I13" s="111">
        <f>'Fig. 1.2 raw'!J11</f>
        <v>8</v>
      </c>
      <c r="J13" s="110">
        <f>'Fig. 1.2 raw'!K11</f>
        <v>1</v>
      </c>
      <c r="K13" s="86">
        <f>'Fig. 1.2 raw'!L11</f>
        <v>1</v>
      </c>
      <c r="L13" s="111">
        <f>'Fig. 1.2 raw'!M11</f>
        <v>0</v>
      </c>
      <c r="M13" s="130">
        <f>'Fig. 1.2 raw'!N11</f>
        <v>1005897038</v>
      </c>
      <c r="N13" s="88">
        <f>'Fig. 1.2 raw'!P11</f>
        <v>724538353</v>
      </c>
      <c r="O13" s="98">
        <f>'Fig. 1.2 raw'!R11</f>
        <v>0.72029077095264293</v>
      </c>
      <c r="P13" s="88">
        <f>'Fig. 1.2 raw'!O11</f>
        <v>0</v>
      </c>
      <c r="Q13" s="88">
        <f>'Fig. 1.2 raw'!Q11</f>
        <v>0</v>
      </c>
      <c r="R13" s="98" t="str">
        <f>'Fig. 1.2 raw'!S11</f>
        <v/>
      </c>
      <c r="T13" s="115">
        <f>IF('Fig. 1.2 raw'!H11=0,"n/a",'Fig. 1.2 raw'!H11)</f>
        <v>2</v>
      </c>
    </row>
    <row r="14" spans="1:20">
      <c r="B14" s="97" t="str">
        <f>'Fig. 1.2 raw'!B12</f>
        <v>VEN</v>
      </c>
      <c r="C14" s="85" t="str">
        <f>'Fig. 1.2 raw'!C12</f>
        <v>Venezuela (Bolivarian Republic of)</v>
      </c>
      <c r="D14" s="123">
        <f>'Fig. 1.2 raw'!D12</f>
        <v>14.8</v>
      </c>
      <c r="E14" s="119">
        <f>'Fig. 1.2 raw'!E12</f>
        <v>3</v>
      </c>
      <c r="F14" s="89">
        <f>'Fig. 1.2 raw'!F12/100</f>
        <v>0.77190000000000003</v>
      </c>
      <c r="G14" s="115">
        <f>IF('Fig. 1.2 raw'!G12="very vulnerable",5,IF('Fig. 1.2 raw'!G12="vulnerable",4,IF('Fig. 1.2 raw'!G12="slightly vulnerable",3,IF('Fig. 1.2 raw'!G12="resilient",2,IF('Fig. 1.2 raw'!G12="very resilient",1,"n/d")))))</f>
        <v>2</v>
      </c>
      <c r="H14" s="110" t="str">
        <f>IF('Fig. 1.2 raw'!I12="PC","Protracted",IF('Fig. 1.2 raw'!I12="RC","Recurrent",""))</f>
        <v>Recurrent</v>
      </c>
      <c r="I14" s="111">
        <f>'Fig. 1.2 raw'!J12</f>
        <v>4</v>
      </c>
      <c r="J14" s="110">
        <f>'Fig. 1.2 raw'!K12</f>
        <v>1</v>
      </c>
      <c r="K14" s="86">
        <f>'Fig. 1.2 raw'!L12</f>
        <v>1</v>
      </c>
      <c r="L14" s="111">
        <f>'Fig. 1.2 raw'!M12</f>
        <v>1</v>
      </c>
      <c r="M14" s="130">
        <f>'Fig. 1.2 raw'!N12</f>
        <v>708098081</v>
      </c>
      <c r="N14" s="88">
        <f>'Fig. 1.2 raw'!P12</f>
        <v>279294195</v>
      </c>
      <c r="O14" s="98">
        <f>'Fig. 1.2 raw'!R12</f>
        <v>0.39442868508494094</v>
      </c>
      <c r="P14" s="88">
        <f>'Fig. 1.2 raw'!O12</f>
        <v>0</v>
      </c>
      <c r="Q14" s="88">
        <f>'Fig. 1.2 raw'!Q12</f>
        <v>0</v>
      </c>
      <c r="R14" s="98" t="str">
        <f>'Fig. 1.2 raw'!S12</f>
        <v/>
      </c>
      <c r="T14" s="115" t="str">
        <f>IF('Fig. 1.2 raw'!H12=0,"n/a",'Fig. 1.2 raw'!H12)</f>
        <v>n/a</v>
      </c>
    </row>
    <row r="15" spans="1:20">
      <c r="B15" s="97" t="str">
        <f>'Fig. 1.2 raw'!B13</f>
        <v>SDN</v>
      </c>
      <c r="C15" s="85" t="str">
        <f>'Fig. 1.2 raw'!C13</f>
        <v>Sudan (the)</v>
      </c>
      <c r="D15" s="123">
        <f>'Fig. 1.2 raw'!D13</f>
        <v>14.3</v>
      </c>
      <c r="E15" s="119">
        <f>'Fig. 1.2 raw'!E13</f>
        <v>5</v>
      </c>
      <c r="F15" s="89">
        <f>'Fig. 1.2 raw'!F13/100</f>
        <v>0.13140000000000002</v>
      </c>
      <c r="G15" s="115">
        <f>IF('Fig. 1.2 raw'!G13="very vulnerable",5,IF('Fig. 1.2 raw'!G13="vulnerable",4,IF('Fig. 1.2 raw'!G13="slightly vulnerable",3,IF('Fig. 1.2 raw'!G13="resilient",2,IF('Fig. 1.2 raw'!G13="very resilient",1,"n/d")))))</f>
        <v>5</v>
      </c>
      <c r="H15" s="110" t="str">
        <f>IF('Fig. 1.2 raw'!I13="PC","Protracted",IF('Fig. 1.2 raw'!I13="RC","Recurrent",""))</f>
        <v>Protracted</v>
      </c>
      <c r="I15" s="111">
        <f>'Fig. 1.2 raw'!J13</f>
        <v>22</v>
      </c>
      <c r="J15" s="110">
        <f>'Fig. 1.2 raw'!K13</f>
        <v>1</v>
      </c>
      <c r="K15" s="86">
        <f>'Fig. 1.2 raw'!L13</f>
        <v>1</v>
      </c>
      <c r="L15" s="111">
        <f>'Fig. 1.2 raw'!M13</f>
        <v>1</v>
      </c>
      <c r="M15" s="130">
        <f>'Fig. 1.2 raw'!N13</f>
        <v>1939730880</v>
      </c>
      <c r="N15" s="88">
        <f>'Fig. 1.2 raw'!P13</f>
        <v>732353125</v>
      </c>
      <c r="O15" s="98">
        <f>'Fig. 1.2 raw'!R13</f>
        <v>0.37755398573641308</v>
      </c>
      <c r="P15" s="88">
        <f>'Fig. 1.2 raw'!O13</f>
        <v>305501814</v>
      </c>
      <c r="Q15" s="88">
        <f>'Fig. 1.2 raw'!Q13</f>
        <v>64283606</v>
      </c>
      <c r="R15" s="98">
        <f>'Fig. 1.2 raw'!S13</f>
        <v>0.21041971947178029</v>
      </c>
      <c r="T15" s="115">
        <f>IF('Fig. 1.2 raw'!H13=0,"n/a",'Fig. 1.2 raw'!H13)</f>
        <v>2</v>
      </c>
    </row>
    <row r="16" spans="1:20">
      <c r="B16" s="97" t="str">
        <f>'Fig. 1.2 raw'!B14</f>
        <v>SYR</v>
      </c>
      <c r="C16" s="85" t="str">
        <f>'Fig. 1.2 raw'!C14</f>
        <v>Syrian Arab Republic</v>
      </c>
      <c r="D16" s="123">
        <f>'Fig. 1.2 raw'!D14</f>
        <v>13.4</v>
      </c>
      <c r="E16" s="119">
        <f>'Fig. 1.2 raw'!E14</f>
        <v>5</v>
      </c>
      <c r="F16" s="89">
        <f>'Fig. 1.2 raw'!F14/100</f>
        <v>0.13339999999999999</v>
      </c>
      <c r="G16" s="115">
        <f>IF('Fig. 1.2 raw'!G14="very vulnerable",5,IF('Fig. 1.2 raw'!G14="vulnerable",4,IF('Fig. 1.2 raw'!G14="slightly vulnerable",3,IF('Fig. 1.2 raw'!G14="resilient",2,IF('Fig. 1.2 raw'!G14="very resilient",1,"n/d")))))</f>
        <v>4</v>
      </c>
      <c r="H16" s="110" t="str">
        <f>IF('Fig. 1.2 raw'!I14="PC","Protracted",IF('Fig. 1.2 raw'!I14="RC","Recurrent",""))</f>
        <v>Protracted</v>
      </c>
      <c r="I16" s="111">
        <f>'Fig. 1.2 raw'!J14</f>
        <v>10</v>
      </c>
      <c r="J16" s="110">
        <f>'Fig. 1.2 raw'!K14</f>
        <v>1</v>
      </c>
      <c r="K16" s="86">
        <f>'Fig. 1.2 raw'!L14</f>
        <v>1</v>
      </c>
      <c r="L16" s="111">
        <f>'Fig. 1.2 raw'!M14</f>
        <v>1</v>
      </c>
      <c r="M16" s="130">
        <f>'Fig. 1.2 raw'!N14</f>
        <v>4224416702</v>
      </c>
      <c r="N16" s="88">
        <f>'Fig. 1.2 raw'!P14</f>
        <v>2119415725</v>
      </c>
      <c r="O16" s="98">
        <f>'Fig. 1.2 raw'!R14</f>
        <v>0.50170612288238225</v>
      </c>
      <c r="P16" s="88">
        <f>'Fig. 1.2 raw'!O14</f>
        <v>0</v>
      </c>
      <c r="Q16" s="88">
        <f>'Fig. 1.2 raw'!Q14</f>
        <v>0</v>
      </c>
      <c r="R16" s="98" t="str">
        <f>'Fig. 1.2 raw'!S14</f>
        <v/>
      </c>
      <c r="T16" s="115" t="str">
        <f>IF('Fig. 1.2 raw'!H14=0,"n/a",'Fig. 1.2 raw'!H14)</f>
        <v>n/a</v>
      </c>
    </row>
    <row r="17" spans="2:20">
      <c r="B17" s="97" t="str">
        <f>'Fig. 1.2 raw'!B15</f>
        <v>PAK</v>
      </c>
      <c r="C17" s="85" t="str">
        <f>'Fig. 1.2 raw'!C15</f>
        <v>Pakistan</v>
      </c>
      <c r="D17" s="123">
        <f>'Fig. 1.2 raw'!D15</f>
        <v>11</v>
      </c>
      <c r="E17" s="119">
        <f>'Fig. 1.2 raw'!E15</f>
        <v>2</v>
      </c>
      <c r="F17" s="89">
        <f>'Fig. 1.2 raw'!F15/100</f>
        <v>0.59560000000000002</v>
      </c>
      <c r="G17" s="115">
        <f>IF('Fig. 1.2 raw'!G15="very vulnerable",5,IF('Fig. 1.2 raw'!G15="vulnerable",4,IF('Fig. 1.2 raw'!G15="slightly vulnerable",3,IF('Fig. 1.2 raw'!G15="resilient",2,IF('Fig. 1.2 raw'!G15="very resilient",1,"n/d")))))</f>
        <v>4</v>
      </c>
      <c r="H17" s="110" t="str">
        <f>IF('Fig. 1.2 raw'!I15="PC","Protracted",IF('Fig. 1.2 raw'!I15="RC","Recurrent",""))</f>
        <v>Protracted</v>
      </c>
      <c r="I17" s="111">
        <f>'Fig. 1.2 raw'!J15</f>
        <v>6</v>
      </c>
      <c r="J17" s="110">
        <f>'Fig. 1.2 raw'!K15</f>
        <v>1</v>
      </c>
      <c r="K17" s="86">
        <f>'Fig. 1.2 raw'!L15</f>
        <v>0</v>
      </c>
      <c r="L17" s="111">
        <f>'Fig. 1.2 raw'!M15</f>
        <v>0</v>
      </c>
      <c r="M17" s="130">
        <f>'Fig. 1.2 raw'!N15</f>
        <v>332043165</v>
      </c>
      <c r="N17" s="88">
        <f>'Fig. 1.2 raw'!P15</f>
        <v>342473082</v>
      </c>
      <c r="O17" s="98">
        <f>'Fig. 1.2 raw'!R15</f>
        <v>1.0314113287048086</v>
      </c>
      <c r="P17" s="88">
        <f>'Fig. 1.2 raw'!O15</f>
        <v>132560000</v>
      </c>
      <c r="Q17" s="88">
        <f>'Fig. 1.2 raw'!Q15</f>
        <v>51783885</v>
      </c>
      <c r="R17" s="98">
        <f>'Fig. 1.2 raw'!S15</f>
        <v>0.39064487779118889</v>
      </c>
      <c r="T17" s="115">
        <f>IF('Fig. 1.2 raw'!H15=0,"n/a",'Fig. 1.2 raw'!H15)</f>
        <v>3</v>
      </c>
    </row>
    <row r="18" spans="2:20">
      <c r="B18" s="97" t="str">
        <f>'Fig. 1.2 raw'!B16</f>
        <v>PRK</v>
      </c>
      <c r="C18" s="85" t="str">
        <f>'Fig. 1.2 raw'!C16</f>
        <v>Korea (the Democratic People's Republic of)</v>
      </c>
      <c r="D18" s="123">
        <f>'Fig. 1.2 raw'!D16</f>
        <v>10.43</v>
      </c>
      <c r="E18" s="119">
        <f>'Fig. 1.2 raw'!E16</f>
        <v>4</v>
      </c>
      <c r="F18" s="105" t="s">
        <v>249</v>
      </c>
      <c r="G18" s="115">
        <f>IF('Fig. 1.2 raw'!G16="very vulnerable",5,IF('Fig. 1.2 raw'!G16="vulnerable",4,IF('Fig. 1.2 raw'!G16="slightly vulnerable",3,IF('Fig. 1.2 raw'!G16="resilient",2,IF('Fig. 1.2 raw'!G16="very resilient",1,"n/d")))))</f>
        <v>4</v>
      </c>
      <c r="H18" s="110" t="str">
        <f>IF('Fig. 1.2 raw'!I16="PC","Protracted",IF('Fig. 1.2 raw'!I16="RC","Recurrent",""))</f>
        <v/>
      </c>
      <c r="I18" s="111"/>
      <c r="J18" s="110">
        <f>'Fig. 1.2 raw'!K16</f>
        <v>0</v>
      </c>
      <c r="K18" s="86">
        <f>'Fig. 1.2 raw'!L16</f>
        <v>0</v>
      </c>
      <c r="L18" s="111">
        <f>'Fig. 1.2 raw'!M16</f>
        <v>0</v>
      </c>
      <c r="M18" s="130"/>
      <c r="N18" s="88"/>
      <c r="O18" s="98" t="str">
        <f>'Fig. 1.2 raw'!R16</f>
        <v/>
      </c>
      <c r="P18" s="88">
        <f>'Fig. 1.2 raw'!O16</f>
        <v>0</v>
      </c>
      <c r="Q18" s="88">
        <f>'Fig. 1.2 raw'!Q16</f>
        <v>0</v>
      </c>
      <c r="R18" s="98" t="str">
        <f>'Fig. 1.2 raw'!S16</f>
        <v/>
      </c>
      <c r="T18" s="115" t="str">
        <f>IF('Fig. 1.2 raw'!H16=0,"n/a",'Fig. 1.2 raw'!H16)</f>
        <v>n/a</v>
      </c>
    </row>
    <row r="19" spans="2:20">
      <c r="B19" s="97" t="str">
        <f>'Fig. 1.2 raw'!B17</f>
        <v>COL</v>
      </c>
      <c r="C19" s="85" t="str">
        <f>'Fig. 1.2 raw'!C17</f>
        <v>Colombia</v>
      </c>
      <c r="D19" s="123">
        <f>'Fig. 1.2 raw'!D17</f>
        <v>8.5</v>
      </c>
      <c r="E19" s="119">
        <f>'Fig. 1.2 raw'!E17</f>
        <v>4</v>
      </c>
      <c r="F19" s="89">
        <f>'Fig. 1.2 raw'!F17/100</f>
        <v>0.82250000000000001</v>
      </c>
      <c r="G19" s="115">
        <f>IF('Fig. 1.2 raw'!G17="very vulnerable",5,IF('Fig. 1.2 raw'!G17="vulnerable",4,IF('Fig. 1.2 raw'!G17="slightly vulnerable",3,IF('Fig. 1.2 raw'!G17="resilient",2,IF('Fig. 1.2 raw'!G17="very resilient",1,"n/d")))))</f>
        <v>3</v>
      </c>
      <c r="H19" s="110" t="str">
        <f>IF('Fig. 1.2 raw'!I17="PC","Protracted",IF('Fig. 1.2 raw'!I17="RC","Recurrent",""))</f>
        <v>Recurrent</v>
      </c>
      <c r="I19" s="111">
        <f>'Fig. 1.2 raw'!J17</f>
        <v>4</v>
      </c>
      <c r="J19" s="110">
        <f>'Fig. 1.2 raw'!K17</f>
        <v>0</v>
      </c>
      <c r="K19" s="86">
        <f>'Fig. 1.2 raw'!L17</f>
        <v>1</v>
      </c>
      <c r="L19" s="111">
        <f>'Fig. 1.2 raw'!M17</f>
        <v>1</v>
      </c>
      <c r="M19" s="130">
        <f>'Fig. 1.2 raw'!N17</f>
        <v>174010305</v>
      </c>
      <c r="N19" s="88">
        <f>'Fig. 1.2 raw'!P17</f>
        <v>84109385</v>
      </c>
      <c r="O19" s="98">
        <f>'Fig. 1.2 raw'!R17</f>
        <v>0.48335864361596287</v>
      </c>
      <c r="P19" s="88">
        <f>'Fig. 1.2 raw'!O17</f>
        <v>640990540</v>
      </c>
      <c r="Q19" s="88">
        <f>'Fig. 1.2 raw'!Q17</f>
        <v>328308657</v>
      </c>
      <c r="R19" s="98">
        <f>'Fig. 1.2 raw'!S17</f>
        <v>0.5121895511905683</v>
      </c>
      <c r="T19" s="115" t="str">
        <f>IF('Fig. 1.2 raw'!H17=0,"n/a",'Fig. 1.2 raw'!H17)</f>
        <v>n/a</v>
      </c>
    </row>
    <row r="20" spans="2:20">
      <c r="B20" s="97" t="str">
        <f>'Fig. 1.2 raw'!B18</f>
        <v>SSD</v>
      </c>
      <c r="C20" s="85" t="str">
        <f>'Fig. 1.2 raw'!C18</f>
        <v>South Sudan</v>
      </c>
      <c r="D20" s="123">
        <f>'Fig. 1.2 raw'!D18</f>
        <v>8.3105329999999995</v>
      </c>
      <c r="E20" s="119">
        <f>'Fig. 1.2 raw'!E18</f>
        <v>4</v>
      </c>
      <c r="F20" s="89">
        <f>'Fig. 1.2 raw'!F18/100</f>
        <v>5.2400000000000002E-2</v>
      </c>
      <c r="G20" s="134" t="s">
        <v>249</v>
      </c>
      <c r="H20" s="110" t="str">
        <f>IF('Fig. 1.2 raw'!I18="PC","Protracted",IF('Fig. 1.2 raw'!I18="RC","Recurrent",""))</f>
        <v>Protracted</v>
      </c>
      <c r="I20" s="111">
        <f>'Fig. 1.2 raw'!J18</f>
        <v>11</v>
      </c>
      <c r="J20" s="110">
        <f>'Fig. 1.2 raw'!K18</f>
        <v>1</v>
      </c>
      <c r="K20" s="86">
        <f>'Fig. 1.2 raw'!L18</f>
        <v>1</v>
      </c>
      <c r="L20" s="111">
        <f>'Fig. 1.2 raw'!M18</f>
        <v>1</v>
      </c>
      <c r="M20" s="130">
        <f>'Fig. 1.2 raw'!N18</f>
        <v>1677772788</v>
      </c>
      <c r="N20" s="88">
        <f>'Fig. 1.2 raw'!P18</f>
        <v>1156010621</v>
      </c>
      <c r="O20" s="98">
        <f>'Fig. 1.2 raw'!R18</f>
        <v>0.68901500207190147</v>
      </c>
      <c r="P20" s="88">
        <f>'Fig. 1.2 raw'!O18</f>
        <v>0</v>
      </c>
      <c r="Q20" s="88">
        <f>'Fig. 1.2 raw'!Q18</f>
        <v>0</v>
      </c>
      <c r="R20" s="98" t="str">
        <f>'Fig. 1.2 raw'!S18</f>
        <v/>
      </c>
      <c r="T20" s="115">
        <f>IF('Fig. 1.2 raw'!H18=0,"n/a",'Fig. 1.2 raw'!H18)</f>
        <v>4</v>
      </c>
    </row>
    <row r="21" spans="2:20">
      <c r="B21" s="97" t="str">
        <f>'Fig. 1.2 raw'!B19</f>
        <v>SOM</v>
      </c>
      <c r="C21" s="85" t="str">
        <f>'Fig. 1.2 raw'!C19</f>
        <v>Somalia</v>
      </c>
      <c r="D21" s="123">
        <f>'Fig. 1.2 raw'!D19</f>
        <v>7.74</v>
      </c>
      <c r="E21" s="119">
        <f>'Fig. 1.2 raw'!E19</f>
        <v>4</v>
      </c>
      <c r="F21" s="89">
        <f>'Fig. 1.2 raw'!F19/100</f>
        <v>0.12429999999999999</v>
      </c>
      <c r="G21" s="115">
        <f>IF('Fig. 1.2 raw'!G19="very vulnerable",5,IF('Fig. 1.2 raw'!G19="vulnerable",4,IF('Fig. 1.2 raw'!G19="slightly vulnerable",3,IF('Fig. 1.2 raw'!G19="resilient",2,IF('Fig. 1.2 raw'!G19="very resilient",1,"n/d")))))</f>
        <v>5</v>
      </c>
      <c r="H21" s="110" t="str">
        <f>IF('Fig. 1.2 raw'!I19="PC","Protracted",IF('Fig. 1.2 raw'!I19="RC","Recurrent",""))</f>
        <v>Protracted</v>
      </c>
      <c r="I21" s="111">
        <f>'Fig. 1.2 raw'!J19</f>
        <v>22</v>
      </c>
      <c r="J21" s="110">
        <f>'Fig. 1.2 raw'!K19</f>
        <v>1</v>
      </c>
      <c r="K21" s="86">
        <f>'Fig. 1.2 raw'!L19</f>
        <v>1</v>
      </c>
      <c r="L21" s="111">
        <f>'Fig. 1.2 raw'!M19</f>
        <v>1</v>
      </c>
      <c r="M21" s="130">
        <f>'Fig. 1.2 raw'!N19</f>
        <v>1092121872</v>
      </c>
      <c r="N21" s="88">
        <f>'Fig. 1.2 raw'!P19</f>
        <v>849699198</v>
      </c>
      <c r="O21" s="98">
        <f>'Fig. 1.2 raw'!R19</f>
        <v>0.77802598756121244</v>
      </c>
      <c r="P21" s="88">
        <f>'Fig. 1.2 raw'!O19</f>
        <v>30410180</v>
      </c>
      <c r="Q21" s="88">
        <f>'Fig. 1.2 raw'!Q19</f>
        <v>0</v>
      </c>
      <c r="R21" s="98">
        <f>'Fig. 1.2 raw'!S19</f>
        <v>0</v>
      </c>
      <c r="T21" s="115">
        <f>IF('Fig. 1.2 raw'!H19=0,"n/a",'Fig. 1.2 raw'!H19)</f>
        <v>2</v>
      </c>
    </row>
    <row r="22" spans="2:20">
      <c r="B22" s="97" t="str">
        <f>'Fig. 1.2 raw'!B20</f>
        <v>ZWE</v>
      </c>
      <c r="C22" s="85" t="str">
        <f>'Fig. 1.2 raw'!C20</f>
        <v>Zimbabwe</v>
      </c>
      <c r="D22" s="123">
        <f>'Fig. 1.2 raw'!D20</f>
        <v>7</v>
      </c>
      <c r="E22" s="119">
        <f>'Fig. 1.2 raw'!E20</f>
        <v>4</v>
      </c>
      <c r="F22" s="89">
        <f>'Fig. 1.2 raw'!F20/100</f>
        <v>0.38619999999999999</v>
      </c>
      <c r="G22" s="115">
        <f>IF('Fig. 1.2 raw'!G20="very vulnerable",5,IF('Fig. 1.2 raw'!G20="vulnerable",4,IF('Fig. 1.2 raw'!G20="slightly vulnerable",3,IF('Fig. 1.2 raw'!G20="resilient",2,IF('Fig. 1.2 raw'!G20="very resilient",1,"n/d")))))</f>
        <v>4</v>
      </c>
      <c r="H22" s="110" t="str">
        <f>IF('Fig. 1.2 raw'!I20="PC","Protracted",IF('Fig. 1.2 raw'!I20="RC","Recurrent",""))</f>
        <v>Recurrent</v>
      </c>
      <c r="I22" s="111">
        <f>'Fig. 1.2 raw'!J20</f>
        <v>3</v>
      </c>
      <c r="J22" s="110">
        <f>'Fig. 1.2 raw'!K20</f>
        <v>0</v>
      </c>
      <c r="K22" s="86">
        <f>'Fig. 1.2 raw'!L20</f>
        <v>1</v>
      </c>
      <c r="L22" s="111">
        <f>'Fig. 1.2 raw'!M20</f>
        <v>1</v>
      </c>
      <c r="M22" s="130">
        <f>'Fig. 1.2 raw'!N20</f>
        <v>506769226</v>
      </c>
      <c r="N22" s="88">
        <f>'Fig. 1.2 raw'!P20</f>
        <v>95681940</v>
      </c>
      <c r="O22" s="98">
        <f>'Fig. 1.2 raw'!R20</f>
        <v>0.18880771580237984</v>
      </c>
      <c r="P22" s="88">
        <f>'Fig. 1.2 raw'!O20</f>
        <v>0</v>
      </c>
      <c r="Q22" s="88">
        <f>'Fig. 1.2 raw'!Q20</f>
        <v>0</v>
      </c>
      <c r="R22" s="98" t="str">
        <f>'Fig. 1.2 raw'!S20</f>
        <v/>
      </c>
      <c r="T22" s="115">
        <f>IF('Fig. 1.2 raw'!H20=0,"n/a",'Fig. 1.2 raw'!H20)</f>
        <v>3</v>
      </c>
    </row>
    <row r="23" spans="2:20">
      <c r="B23" s="97" t="str">
        <f>'Fig. 1.2 raw'!B21</f>
        <v>TCD</v>
      </c>
      <c r="C23" s="85" t="str">
        <f>'Fig. 1.2 raw'!C21</f>
        <v>Chad</v>
      </c>
      <c r="D23" s="123">
        <f>'Fig. 1.2 raw'!D21</f>
        <v>6.4</v>
      </c>
      <c r="E23" s="119">
        <f>'Fig. 1.2 raw'!E21</f>
        <v>5</v>
      </c>
      <c r="F23" s="89">
        <f>'Fig. 1.2 raw'!F21/100</f>
        <v>0.12770000000000001</v>
      </c>
      <c r="G23" s="115">
        <f>IF('Fig. 1.2 raw'!G21="very vulnerable",5,IF('Fig. 1.2 raw'!G21="vulnerable",4,IF('Fig. 1.2 raw'!G21="slightly vulnerable",3,IF('Fig. 1.2 raw'!G21="resilient",2,IF('Fig. 1.2 raw'!G21="very resilient",1,"n/d")))))</f>
        <v>5</v>
      </c>
      <c r="H23" s="110" t="str">
        <f>IF('Fig. 1.2 raw'!I21="PC","Protracted",IF('Fig. 1.2 raw'!I21="RC","Recurrent",""))</f>
        <v>Protracted</v>
      </c>
      <c r="I23" s="111">
        <f>'Fig. 1.2 raw'!J21</f>
        <v>18</v>
      </c>
      <c r="J23" s="110">
        <f>'Fig. 1.2 raw'!K21</f>
        <v>1</v>
      </c>
      <c r="K23" s="86">
        <f>'Fig. 1.2 raw'!L21</f>
        <v>1</v>
      </c>
      <c r="L23" s="111">
        <f>'Fig. 1.2 raw'!M21</f>
        <v>1</v>
      </c>
      <c r="M23" s="130">
        <f>'Fig. 1.2 raw'!N21</f>
        <v>617522407</v>
      </c>
      <c r="N23" s="88">
        <f>'Fig. 1.2 raw'!P21</f>
        <v>214294799</v>
      </c>
      <c r="O23" s="98">
        <f>'Fig. 1.2 raw'!R21</f>
        <v>0.34702351942348225</v>
      </c>
      <c r="P23" s="88">
        <f>'Fig. 1.2 raw'!O21</f>
        <v>0</v>
      </c>
      <c r="Q23" s="88">
        <f>'Fig. 1.2 raw'!Q21</f>
        <v>0</v>
      </c>
      <c r="R23" s="98" t="str">
        <f>'Fig. 1.2 raw'!S21</f>
        <v/>
      </c>
      <c r="T23" s="115">
        <f>IF('Fig. 1.2 raw'!H21=0,"n/a",'Fig. 1.2 raw'!H21)</f>
        <v>1</v>
      </c>
    </row>
    <row r="24" spans="2:20">
      <c r="B24" s="97" t="str">
        <f>'Fig. 1.2 raw'!B22</f>
        <v>MLI</v>
      </c>
      <c r="C24" s="85" t="str">
        <f>'Fig. 1.2 raw'!C22</f>
        <v>Mali</v>
      </c>
      <c r="D24" s="123">
        <f>'Fig. 1.2 raw'!D22</f>
        <v>5.9172690000000001</v>
      </c>
      <c r="E24" s="119">
        <f>'Fig. 1.2 raw'!E22</f>
        <v>4</v>
      </c>
      <c r="F24" s="89">
        <f>'Fig. 1.2 raw'!F22/100</f>
        <v>6.6199999999999995E-2</v>
      </c>
      <c r="G24" s="115">
        <f>IF('Fig. 1.2 raw'!G22="very vulnerable",5,IF('Fig. 1.2 raw'!G22="vulnerable",4,IF('Fig. 1.2 raw'!G22="slightly vulnerable",3,IF('Fig. 1.2 raw'!G22="resilient",2,IF('Fig. 1.2 raw'!G22="very resilient",1,"n/d")))))</f>
        <v>5</v>
      </c>
      <c r="H24" s="110" t="str">
        <f>IF('Fig. 1.2 raw'!I22="PC","Protracted",IF('Fig. 1.2 raw'!I22="RC","Recurrent",""))</f>
        <v>Protracted</v>
      </c>
      <c r="I24" s="111">
        <f>'Fig. 1.2 raw'!J22</f>
        <v>18</v>
      </c>
      <c r="J24" s="110">
        <f>'Fig. 1.2 raw'!K22</f>
        <v>1</v>
      </c>
      <c r="K24" s="86">
        <f>'Fig. 1.2 raw'!L22</f>
        <v>1</v>
      </c>
      <c r="L24" s="111">
        <f>'Fig. 1.2 raw'!M22</f>
        <v>0</v>
      </c>
      <c r="M24" s="130">
        <f>'Fig. 1.2 raw'!N22</f>
        <v>563286869</v>
      </c>
      <c r="N24" s="88">
        <f>'Fig. 1.2 raw'!P22</f>
        <v>216971654</v>
      </c>
      <c r="O24" s="98">
        <f>'Fig. 1.2 raw'!R22</f>
        <v>0.38518855301063304</v>
      </c>
      <c r="P24" s="88">
        <f>'Fig. 1.2 raw'!O22</f>
        <v>0</v>
      </c>
      <c r="Q24" s="88">
        <f>'Fig. 1.2 raw'!Q22</f>
        <v>0</v>
      </c>
      <c r="R24" s="98" t="str">
        <f>'Fig. 1.2 raw'!S22</f>
        <v/>
      </c>
      <c r="T24" s="115">
        <f>IF('Fig. 1.2 raw'!H22=0,"n/a",'Fig. 1.2 raw'!H22)</f>
        <v>1</v>
      </c>
    </row>
    <row r="25" spans="2:20">
      <c r="B25" s="97" t="str">
        <f>'Fig. 1.2 raw'!B23</f>
        <v>HTI</v>
      </c>
      <c r="C25" s="85" t="str">
        <f>'Fig. 1.2 raw'!C23</f>
        <v>Haiti</v>
      </c>
      <c r="D25" s="123">
        <f>'Fig. 1.2 raw'!D23</f>
        <v>5.05</v>
      </c>
      <c r="E25" s="119">
        <f>'Fig. 1.2 raw'!E23</f>
        <v>5</v>
      </c>
      <c r="F25" s="89">
        <f>'Fig. 1.2 raw'!F23/100</f>
        <v>1.5100000000000001E-2</v>
      </c>
      <c r="G25" s="115">
        <f>IF('Fig. 1.2 raw'!G23="very vulnerable",5,IF('Fig. 1.2 raw'!G23="vulnerable",4,IF('Fig. 1.2 raw'!G23="slightly vulnerable",3,IF('Fig. 1.2 raw'!G23="resilient",2,IF('Fig. 1.2 raw'!G23="very resilient",1,"n/d")))))</f>
        <v>5</v>
      </c>
      <c r="H25" s="110" t="str">
        <f>IF('Fig. 1.2 raw'!I23="PC","Protracted",IF('Fig. 1.2 raw'!I23="RC","Recurrent",""))</f>
        <v>Protracted</v>
      </c>
      <c r="I25" s="111">
        <f>'Fig. 1.2 raw'!J23</f>
        <v>12</v>
      </c>
      <c r="J25" s="110">
        <f>'Fig. 1.2 raw'!K23</f>
        <v>0</v>
      </c>
      <c r="K25" s="86">
        <f>'Fig. 1.2 raw'!L23</f>
        <v>0</v>
      </c>
      <c r="L25" s="111">
        <f>'Fig. 1.2 raw'!M23</f>
        <v>1</v>
      </c>
      <c r="M25" s="130">
        <f>'Fig. 1.2 raw'!N23</f>
        <v>422890167</v>
      </c>
      <c r="N25" s="88">
        <f>'Fig. 1.2 raw'!P23</f>
        <v>144944119</v>
      </c>
      <c r="O25" s="98">
        <f>'Fig. 1.2 raw'!R23</f>
        <v>0.34274648670182961</v>
      </c>
      <c r="P25" s="88">
        <f>'Fig. 1.2 raw'!O23</f>
        <v>0</v>
      </c>
      <c r="Q25" s="88">
        <f>'Fig. 1.2 raw'!Q23</f>
        <v>0</v>
      </c>
      <c r="R25" s="98" t="str">
        <f>'Fig. 1.2 raw'!S23</f>
        <v/>
      </c>
      <c r="T25" s="115">
        <f>IF('Fig. 1.2 raw'!H23=0,"n/a",'Fig. 1.2 raw'!H23)</f>
        <v>3</v>
      </c>
    </row>
    <row r="26" spans="2:20">
      <c r="B26" s="97" t="str">
        <f>'Fig. 1.2 raw'!B24</f>
        <v>NPL</v>
      </c>
      <c r="C26" s="85" t="str">
        <f>'Fig. 1.2 raw'!C24</f>
        <v>Nepal</v>
      </c>
      <c r="D26" s="123">
        <f>'Fig. 1.2 raw'!D24</f>
        <v>4.9000000000000004</v>
      </c>
      <c r="E26" s="120" t="s">
        <v>253</v>
      </c>
      <c r="F26" s="89">
        <f>'Fig. 1.2 raw'!F24/100</f>
        <v>0.74819999999999998</v>
      </c>
      <c r="G26" s="115">
        <f>IF('Fig. 1.2 raw'!G24="very vulnerable",5,IF('Fig. 1.2 raw'!G24="vulnerable",4,IF('Fig. 1.2 raw'!G24="slightly vulnerable",3,IF('Fig. 1.2 raw'!G24="resilient",2,IF('Fig. 1.2 raw'!G24="very resilient",1,"n/d")))))</f>
        <v>4</v>
      </c>
      <c r="H26" s="110" t="str">
        <f>IF('Fig. 1.2 raw'!I24="PC","Protracted",IF('Fig. 1.2 raw'!I24="RC","Recurrent",""))</f>
        <v/>
      </c>
      <c r="I26" s="111">
        <f>'Fig. 1.2 raw'!J24</f>
        <v>1</v>
      </c>
      <c r="J26" s="110">
        <f>'Fig. 1.2 raw'!K24</f>
        <v>0</v>
      </c>
      <c r="K26" s="86">
        <f>'Fig. 1.2 raw'!L24</f>
        <v>0</v>
      </c>
      <c r="L26" s="111">
        <f>'Fig. 1.2 raw'!M24</f>
        <v>0</v>
      </c>
      <c r="M26" s="130">
        <f>'Fig. 1.2 raw'!N24</f>
        <v>83621252</v>
      </c>
      <c r="N26" s="88">
        <f>'Fig. 1.2 raw'!P24</f>
        <v>7384444</v>
      </c>
      <c r="O26" s="98">
        <f>'Fig. 1.2 raw'!R24</f>
        <v>8.830822097712672E-2</v>
      </c>
      <c r="P26" s="88">
        <f>'Fig. 1.2 raw'!O24</f>
        <v>0</v>
      </c>
      <c r="Q26" s="88">
        <f>'Fig. 1.2 raw'!Q24</f>
        <v>0</v>
      </c>
      <c r="R26" s="98" t="str">
        <f>'Fig. 1.2 raw'!S24</f>
        <v/>
      </c>
      <c r="T26" s="115" t="str">
        <f>IF('Fig. 1.2 raw'!H24=0,"n/a",'Fig. 1.2 raw'!H24)</f>
        <v>n/a</v>
      </c>
    </row>
    <row r="27" spans="2:20">
      <c r="B27" s="97" t="str">
        <f>'Fig. 1.2 raw'!B25</f>
        <v>CMR</v>
      </c>
      <c r="C27" s="85" t="str">
        <f>'Fig. 1.2 raw'!C25</f>
        <v>Cameroon</v>
      </c>
      <c r="D27" s="123">
        <f>'Fig. 1.2 raw'!D25</f>
        <v>4.4062429999999999</v>
      </c>
      <c r="E27" s="119">
        <f>'Fig. 1.2 raw'!E25</f>
        <v>4</v>
      </c>
      <c r="F27" s="89">
        <f>'Fig. 1.2 raw'!F25/100</f>
        <v>5.67E-2</v>
      </c>
      <c r="G27" s="115">
        <f>IF('Fig. 1.2 raw'!G25="very vulnerable",5,IF('Fig. 1.2 raw'!G25="vulnerable",4,IF('Fig. 1.2 raw'!G25="slightly vulnerable",3,IF('Fig. 1.2 raw'!G25="resilient",2,IF('Fig. 1.2 raw'!G25="very resilient",1,"n/d")))))</f>
        <v>4</v>
      </c>
      <c r="H27" s="110" t="str">
        <f>IF('Fig. 1.2 raw'!I25="PC","Protracted",IF('Fig. 1.2 raw'!I25="RC","Recurrent",""))</f>
        <v>Protracted</v>
      </c>
      <c r="I27" s="111">
        <f>'Fig. 1.2 raw'!J25</f>
        <v>8</v>
      </c>
      <c r="J27" s="110">
        <f>'Fig. 1.2 raw'!K25</f>
        <v>1</v>
      </c>
      <c r="K27" s="86">
        <f>'Fig. 1.2 raw'!L25</f>
        <v>1</v>
      </c>
      <c r="L27" s="111">
        <f>'Fig. 1.2 raw'!M25</f>
        <v>0</v>
      </c>
      <c r="M27" s="130">
        <f>'Fig. 1.2 raw'!N25</f>
        <v>361554315</v>
      </c>
      <c r="N27" s="88">
        <f>'Fig. 1.2 raw'!P25</f>
        <v>195551887</v>
      </c>
      <c r="O27" s="98">
        <f>'Fig. 1.2 raw'!R25</f>
        <v>0.54086448117760677</v>
      </c>
      <c r="P27" s="88">
        <f>'Fig. 1.2 raw'!O25</f>
        <v>0</v>
      </c>
      <c r="Q27" s="88">
        <f>'Fig. 1.2 raw'!Q25</f>
        <v>0</v>
      </c>
      <c r="R27" s="98" t="str">
        <f>'Fig. 1.2 raw'!S25</f>
        <v/>
      </c>
      <c r="T27" s="115">
        <f>IF('Fig. 1.2 raw'!H25=0,"n/a",'Fig. 1.2 raw'!H25)</f>
        <v>2</v>
      </c>
    </row>
    <row r="28" spans="2:20">
      <c r="B28" s="97" t="str">
        <f>'Fig. 1.2 raw'!B26</f>
        <v>IRQ</v>
      </c>
      <c r="C28" s="85" t="str">
        <f>'Fig. 1.2 raw'!C26</f>
        <v>Iraq</v>
      </c>
      <c r="D28" s="123">
        <f>'Fig. 1.2 raw'!D26</f>
        <v>4.3899999999999997</v>
      </c>
      <c r="E28" s="119">
        <f>'Fig. 1.2 raw'!E26</f>
        <v>5</v>
      </c>
      <c r="F28" s="89">
        <f>'Fig. 1.2 raw'!F26/100</f>
        <v>0.254</v>
      </c>
      <c r="G28" s="115">
        <f>IF('Fig. 1.2 raw'!G26="very vulnerable",5,IF('Fig. 1.2 raw'!G26="vulnerable",4,IF('Fig. 1.2 raw'!G26="slightly vulnerable",3,IF('Fig. 1.2 raw'!G26="resilient",2,IF('Fig. 1.2 raw'!G26="very resilient",1,"n/d")))))</f>
        <v>3</v>
      </c>
      <c r="H28" s="110" t="str">
        <f>IF('Fig. 1.2 raw'!I26="PC","Protracted",IF('Fig. 1.2 raw'!I26="RC","Recurrent",""))</f>
        <v>Protracted</v>
      </c>
      <c r="I28" s="111">
        <f>'Fig. 1.2 raw'!J26</f>
        <v>10</v>
      </c>
      <c r="J28" s="110">
        <f>'Fig. 1.2 raw'!K26</f>
        <v>1</v>
      </c>
      <c r="K28" s="86">
        <f>'Fig. 1.2 raw'!L26</f>
        <v>1</v>
      </c>
      <c r="L28" s="111">
        <f>'Fig. 1.2 raw'!M26</f>
        <v>1</v>
      </c>
      <c r="M28" s="130">
        <f>'Fig. 1.2 raw'!N26</f>
        <v>607196803</v>
      </c>
      <c r="N28" s="88">
        <f>'Fig. 1.2 raw'!P26</f>
        <v>392965265</v>
      </c>
      <c r="O28" s="98">
        <f>'Fig. 1.2 raw'!R26</f>
        <v>0.64717940387443051</v>
      </c>
      <c r="P28" s="88">
        <f>'Fig. 1.2 raw'!O26</f>
        <v>0</v>
      </c>
      <c r="Q28" s="88">
        <f>'Fig. 1.2 raw'!Q26</f>
        <v>0</v>
      </c>
      <c r="R28" s="98" t="str">
        <f>'Fig. 1.2 raw'!S26</f>
        <v/>
      </c>
      <c r="T28" s="115" t="str">
        <f>IF('Fig. 1.2 raw'!H26=0,"n/a",'Fig. 1.2 raw'!H26)</f>
        <v>n/a</v>
      </c>
    </row>
    <row r="29" spans="2:20">
      <c r="B29" s="97" t="str">
        <f>'Fig. 1.2 raw'!B27</f>
        <v>MOZ</v>
      </c>
      <c r="C29" s="85" t="str">
        <f>'Fig. 1.2 raw'!C27</f>
        <v>Mozambique</v>
      </c>
      <c r="D29" s="123">
        <f>'Fig. 1.2 raw'!D27</f>
        <v>4.1100000000000003</v>
      </c>
      <c r="E29" s="119">
        <f>'Fig. 1.2 raw'!E27</f>
        <v>4</v>
      </c>
      <c r="F29" s="89">
        <f>'Fig. 1.2 raw'!F27/100</f>
        <v>0.44520000000000004</v>
      </c>
      <c r="G29" s="115">
        <f>IF('Fig. 1.2 raw'!G27="very vulnerable",5,IF('Fig. 1.2 raw'!G27="vulnerable",4,IF('Fig. 1.2 raw'!G27="slightly vulnerable",3,IF('Fig. 1.2 raw'!G27="resilient",2,IF('Fig. 1.2 raw'!G27="very resilient",1,"n/d")))))</f>
        <v>4</v>
      </c>
      <c r="H29" s="110" t="str">
        <f>IF('Fig. 1.2 raw'!I27="PC","Protracted",IF('Fig. 1.2 raw'!I27="RC","Recurrent",""))</f>
        <v>Recurrent</v>
      </c>
      <c r="I29" s="111">
        <f>'Fig. 1.2 raw'!J27</f>
        <v>3</v>
      </c>
      <c r="J29" s="110">
        <f>'Fig. 1.2 raw'!K27</f>
        <v>1</v>
      </c>
      <c r="K29" s="86">
        <f>'Fig. 1.2 raw'!L27</f>
        <v>1</v>
      </c>
      <c r="L29" s="111">
        <f>'Fig. 1.2 raw'!M27</f>
        <v>1</v>
      </c>
      <c r="M29" s="130">
        <f>'Fig. 1.2 raw'!N27</f>
        <v>254080356</v>
      </c>
      <c r="N29" s="88">
        <f>'Fig. 1.2 raw'!P27</f>
        <v>223331365</v>
      </c>
      <c r="O29" s="98">
        <f>'Fig. 1.2 raw'!R27</f>
        <v>0.87897926670096449</v>
      </c>
      <c r="P29" s="88">
        <f>'Fig. 1.2 raw'!O27</f>
        <v>0</v>
      </c>
      <c r="Q29" s="88">
        <f>'Fig. 1.2 raw'!Q27</f>
        <v>0</v>
      </c>
      <c r="R29" s="98" t="str">
        <f>'Fig. 1.2 raw'!S27</f>
        <v/>
      </c>
      <c r="T29" s="115">
        <f>IF('Fig. 1.2 raw'!H27=0,"n/a",'Fig. 1.2 raw'!H27)</f>
        <v>2</v>
      </c>
    </row>
    <row r="30" spans="2:20">
      <c r="B30" s="97" t="str">
        <f>'Fig. 1.2 raw'!B28</f>
        <v>NER</v>
      </c>
      <c r="C30" s="85" t="str">
        <f>'Fig. 1.2 raw'!C28</f>
        <v>Niger (the)</v>
      </c>
      <c r="D30" s="123">
        <f>'Fig. 1.2 raw'!D28</f>
        <v>3.8216589999999999</v>
      </c>
      <c r="E30" s="119">
        <f>'Fig. 1.2 raw'!E28</f>
        <v>3</v>
      </c>
      <c r="F30" s="89">
        <f>'Fig. 1.2 raw'!F28/100</f>
        <v>8.7100000000000011E-2</v>
      </c>
      <c r="G30" s="115">
        <f>IF('Fig. 1.2 raw'!G28="very vulnerable",5,IF('Fig. 1.2 raw'!G28="vulnerable",4,IF('Fig. 1.2 raw'!G28="slightly vulnerable",3,IF('Fig. 1.2 raw'!G28="resilient",2,IF('Fig. 1.2 raw'!G28="very resilient",1,"n/d")))))</f>
        <v>5</v>
      </c>
      <c r="H30" s="110" t="str">
        <f>IF('Fig. 1.2 raw'!I28="PC","Protracted",IF('Fig. 1.2 raw'!I28="RC","Recurrent",""))</f>
        <v>Protracted</v>
      </c>
      <c r="I30" s="111">
        <f>'Fig. 1.2 raw'!J28</f>
        <v>17</v>
      </c>
      <c r="J30" s="110">
        <f>'Fig. 1.2 raw'!K28</f>
        <v>1</v>
      </c>
      <c r="K30" s="86">
        <f>'Fig. 1.2 raw'!L28</f>
        <v>1</v>
      </c>
      <c r="L30" s="111">
        <f>'Fig. 1.2 raw'!M28</f>
        <v>1</v>
      </c>
      <c r="M30" s="130">
        <f>'Fig. 1.2 raw'!N28</f>
        <v>523063280</v>
      </c>
      <c r="N30" s="88">
        <f>'Fig. 1.2 raw'!P28</f>
        <v>269366505</v>
      </c>
      <c r="O30" s="98">
        <f>'Fig. 1.2 raw'!R28</f>
        <v>0.51497880906493765</v>
      </c>
      <c r="P30" s="88">
        <f>'Fig. 1.2 raw'!O28</f>
        <v>0</v>
      </c>
      <c r="Q30" s="88">
        <f>'Fig. 1.2 raw'!Q28</f>
        <v>0</v>
      </c>
      <c r="R30" s="98" t="str">
        <f>'Fig. 1.2 raw'!S28</f>
        <v/>
      </c>
      <c r="T30" s="115">
        <f>IF('Fig. 1.2 raw'!H28=0,"n/a",'Fig. 1.2 raw'!H28)</f>
        <v>2</v>
      </c>
    </row>
    <row r="31" spans="2:20">
      <c r="B31" s="97" t="str">
        <f>'Fig. 1.2 raw'!B29</f>
        <v>PSE</v>
      </c>
      <c r="C31" s="85" t="str">
        <f>'Fig. 1.2 raw'!C29</f>
        <v>Palestine, State of</v>
      </c>
      <c r="D31" s="123">
        <f>'Fig. 1.2 raw'!D29</f>
        <v>3.81</v>
      </c>
      <c r="E31" s="119">
        <f>'Fig. 1.2 raw'!E29</f>
        <v>5</v>
      </c>
      <c r="F31" s="89">
        <f>'Fig. 1.2 raw'!F29/100</f>
        <v>0.38319999999999999</v>
      </c>
      <c r="G31" s="134" t="s">
        <v>249</v>
      </c>
      <c r="H31" s="110" t="str">
        <f>IF('Fig. 1.2 raw'!I29="PC","Protracted",IF('Fig. 1.2 raw'!I29="RC","Recurrent",""))</f>
        <v>Protracted</v>
      </c>
      <c r="I31" s="111">
        <f>'Fig. 1.2 raw'!J29</f>
        <v>19</v>
      </c>
      <c r="J31" s="110">
        <f>'Fig. 1.2 raw'!K29</f>
        <v>1</v>
      </c>
      <c r="K31" s="86">
        <f>'Fig. 1.2 raw'!L29</f>
        <v>0</v>
      </c>
      <c r="L31" s="111">
        <f>'Fig. 1.2 raw'!M29</f>
        <v>0</v>
      </c>
      <c r="M31" s="130">
        <f>'Fig. 1.2 raw'!N29</f>
        <v>512629398</v>
      </c>
      <c r="N31" s="88">
        <f>'Fig. 1.2 raw'!P29</f>
        <v>436310800</v>
      </c>
      <c r="O31" s="98">
        <f>'Fig. 1.2 raw'!R29</f>
        <v>0.85112325142148793</v>
      </c>
      <c r="P31" s="88">
        <f>'Fig. 1.2 raw'!O29</f>
        <v>0</v>
      </c>
      <c r="Q31" s="88">
        <f>'Fig. 1.2 raw'!Q29</f>
        <v>0</v>
      </c>
      <c r="R31" s="98" t="str">
        <f>'Fig. 1.2 raw'!S29</f>
        <v/>
      </c>
      <c r="T31" s="115" t="str">
        <f>IF('Fig. 1.2 raw'!H29=0,"n/a",'Fig. 1.2 raw'!H29)</f>
        <v>n/a</v>
      </c>
    </row>
    <row r="32" spans="2:20">
      <c r="B32" s="97" t="str">
        <f>'Fig. 1.2 raw'!B30</f>
        <v>GTM</v>
      </c>
      <c r="C32" s="85" t="str">
        <f>'Fig. 1.2 raw'!C30</f>
        <v>Guatemala</v>
      </c>
      <c r="D32" s="123">
        <f>'Fig. 1.2 raw'!D30</f>
        <v>3.8</v>
      </c>
      <c r="E32" s="119">
        <f>'Fig. 1.2 raw'!E30</f>
        <v>3</v>
      </c>
      <c r="F32" s="89">
        <f>'Fig. 1.2 raw'!F30/100</f>
        <v>0.44159999999999999</v>
      </c>
      <c r="G32" s="115">
        <f>IF('Fig. 1.2 raw'!G30="very vulnerable",5,IF('Fig. 1.2 raw'!G30="vulnerable",4,IF('Fig. 1.2 raw'!G30="slightly vulnerable",3,IF('Fig. 1.2 raw'!G30="resilient",2,IF('Fig. 1.2 raw'!G30="very resilient",1,"n/d")))))</f>
        <v>4</v>
      </c>
      <c r="H32" s="110" t="str">
        <f>IF('Fig. 1.2 raw'!I30="PC","Protracted",IF('Fig. 1.2 raw'!I30="RC","Recurrent",""))</f>
        <v/>
      </c>
      <c r="I32" s="111">
        <f>'Fig. 1.2 raw'!J30</f>
        <v>1</v>
      </c>
      <c r="J32" s="110">
        <f>'Fig. 1.2 raw'!K30</f>
        <v>0</v>
      </c>
      <c r="K32" s="86">
        <f>'Fig. 1.2 raw'!L30</f>
        <v>1</v>
      </c>
      <c r="L32" s="111">
        <f>'Fig. 1.2 raw'!M30</f>
        <v>1</v>
      </c>
      <c r="M32" s="130">
        <f>'Fig. 1.2 raw'!N30</f>
        <v>56291832</v>
      </c>
      <c r="N32" s="88">
        <f>'Fig. 1.2 raw'!P30</f>
        <v>35157818</v>
      </c>
      <c r="O32" s="98">
        <f>'Fig. 1.2 raw'!R30</f>
        <v>0.62456340024606061</v>
      </c>
      <c r="P32" s="88">
        <f>'Fig. 1.2 raw'!O30</f>
        <v>0</v>
      </c>
      <c r="Q32" s="88">
        <f>'Fig. 1.2 raw'!Q30</f>
        <v>0</v>
      </c>
      <c r="R32" s="98" t="str">
        <f>'Fig. 1.2 raw'!S30</f>
        <v/>
      </c>
      <c r="T32" s="115">
        <f>IF('Fig. 1.2 raw'!H30=0,"n/a",'Fig. 1.2 raw'!H30)</f>
        <v>2</v>
      </c>
    </row>
    <row r="33" spans="2:20">
      <c r="B33" s="97" t="str">
        <f>'Fig. 1.2 raw'!B31</f>
        <v>MMR</v>
      </c>
      <c r="C33" s="85" t="str">
        <f>'Fig. 1.2 raw'!C31</f>
        <v>Myanmar</v>
      </c>
      <c r="D33" s="123">
        <f>'Fig. 1.2 raw'!D31</f>
        <v>3.7</v>
      </c>
      <c r="E33" s="119">
        <f>'Fig. 1.2 raw'!E31</f>
        <v>4</v>
      </c>
      <c r="F33" s="89">
        <f>'Fig. 1.2 raw'!F31/100</f>
        <v>0.54020000000000001</v>
      </c>
      <c r="G33" s="115">
        <f>IF('Fig. 1.2 raw'!G31="very vulnerable",5,IF('Fig. 1.2 raw'!G31="vulnerable",4,IF('Fig. 1.2 raw'!G31="slightly vulnerable",3,IF('Fig. 1.2 raw'!G31="resilient",2,IF('Fig. 1.2 raw'!G31="very resilient",1,"n/d")))))</f>
        <v>5</v>
      </c>
      <c r="H33" s="110" t="str">
        <f>IF('Fig. 1.2 raw'!I31="PC","Protracted",IF('Fig. 1.2 raw'!I31="RC","Recurrent",""))</f>
        <v>Protracted</v>
      </c>
      <c r="I33" s="111">
        <f>'Fig. 1.2 raw'!J31</f>
        <v>9</v>
      </c>
      <c r="J33" s="110">
        <f>'Fig. 1.2 raw'!K31</f>
        <v>1</v>
      </c>
      <c r="K33" s="86">
        <f>'Fig. 1.2 raw'!L31</f>
        <v>0</v>
      </c>
      <c r="L33" s="111">
        <f>'Fig. 1.2 raw'!M31</f>
        <v>1</v>
      </c>
      <c r="M33" s="130">
        <f>'Fig. 1.2 raw'!N31</f>
        <v>385617765</v>
      </c>
      <c r="N33" s="88">
        <f>'Fig. 1.2 raw'!P31</f>
        <v>256227905</v>
      </c>
      <c r="O33" s="98">
        <f>'Fig. 1.2 raw'!R31</f>
        <v>0.66446084246144621</v>
      </c>
      <c r="P33" s="88">
        <f>'Fig. 1.2 raw'!O31</f>
        <v>0</v>
      </c>
      <c r="Q33" s="102">
        <v>0</v>
      </c>
      <c r="R33" s="98" t="str">
        <f>'Fig. 1.2 raw'!S31</f>
        <v/>
      </c>
      <c r="T33" s="115" t="str">
        <f>IF('Fig. 1.2 raw'!H31=0,"n/a",'Fig. 1.2 raw'!H31)</f>
        <v>n/a</v>
      </c>
    </row>
    <row r="34" spans="2:20">
      <c r="B34" s="97" t="str">
        <f>'Fig. 1.2 raw'!B32</f>
        <v>BFA</v>
      </c>
      <c r="C34" s="85" t="str">
        <f>'Fig. 1.2 raw'!C32</f>
        <v>Burkina Faso</v>
      </c>
      <c r="D34" s="123">
        <f>'Fig. 1.2 raw'!D32</f>
        <v>3.5337730000000001</v>
      </c>
      <c r="E34" s="119">
        <f>'Fig. 1.2 raw'!E32</f>
        <v>5</v>
      </c>
      <c r="F34" s="89">
        <f>'Fig. 1.2 raw'!F32/100</f>
        <v>0.10039999999999999</v>
      </c>
      <c r="G34" s="115">
        <f>IF('Fig. 1.2 raw'!G32="very vulnerable",5,IF('Fig. 1.2 raw'!G32="vulnerable",4,IF('Fig. 1.2 raw'!G32="slightly vulnerable",3,IF('Fig. 1.2 raw'!G32="resilient",2,IF('Fig. 1.2 raw'!G32="very resilient",1,"n/d")))))</f>
        <v>5</v>
      </c>
      <c r="H34" s="110" t="str">
        <f>IF('Fig. 1.2 raw'!I32="PC","Protracted",IF('Fig. 1.2 raw'!I32="RC","Recurrent",""))</f>
        <v>Protracted</v>
      </c>
      <c r="I34" s="111">
        <f>'Fig. 1.2 raw'!J32</f>
        <v>18</v>
      </c>
      <c r="J34" s="110">
        <f>'Fig. 1.2 raw'!K32</f>
        <v>1</v>
      </c>
      <c r="K34" s="86">
        <f>'Fig. 1.2 raw'!L32</f>
        <v>1</v>
      </c>
      <c r="L34" s="111">
        <f>'Fig. 1.2 raw'!M32</f>
        <v>1</v>
      </c>
      <c r="M34" s="130">
        <f>'Fig. 1.2 raw'!N32</f>
        <v>607875894</v>
      </c>
      <c r="N34" s="88">
        <f>'Fig. 1.2 raw'!P32</f>
        <v>298909270</v>
      </c>
      <c r="O34" s="98">
        <f>'Fig. 1.2 raw'!R32</f>
        <v>0.49172746106625509</v>
      </c>
      <c r="P34" s="88">
        <f>'Fig. 1.2 raw'!O32</f>
        <v>0</v>
      </c>
      <c r="Q34" s="88">
        <f>'Fig. 1.2 raw'!Q32</f>
        <v>0</v>
      </c>
      <c r="R34" s="98" t="str">
        <f>'Fig. 1.2 raw'!S32</f>
        <v/>
      </c>
      <c r="T34" s="115">
        <f>IF('Fig. 1.2 raw'!H32=0,"n/a",'Fig. 1.2 raw'!H32)</f>
        <v>2</v>
      </c>
    </row>
    <row r="35" spans="2:20">
      <c r="B35" s="97" t="str">
        <f>'Fig. 1.2 raw'!B33</f>
        <v>KEN</v>
      </c>
      <c r="C35" s="85" t="str">
        <f>'Fig. 1.2 raw'!C33</f>
        <v>Kenya</v>
      </c>
      <c r="D35" s="123">
        <f>'Fig. 1.2 raw'!D33</f>
        <v>3.44</v>
      </c>
      <c r="E35" s="119">
        <f>'Fig. 1.2 raw'!E33</f>
        <v>3</v>
      </c>
      <c r="F35" s="89">
        <f>'Fig. 1.2 raw'!F33/100</f>
        <v>0.21600000000000003</v>
      </c>
      <c r="G35" s="115">
        <f>IF('Fig. 1.2 raw'!G33="very vulnerable",5,IF('Fig. 1.2 raw'!G33="vulnerable",4,IF('Fig. 1.2 raw'!G33="slightly vulnerable",3,IF('Fig. 1.2 raw'!G33="resilient",2,IF('Fig. 1.2 raw'!G33="very resilient",1,"n/d")))))</f>
        <v>4</v>
      </c>
      <c r="H35" s="110" t="str">
        <f>IF('Fig. 1.2 raw'!I33="PC","Protracted",IF('Fig. 1.2 raw'!I33="RC","Recurrent",""))</f>
        <v>Protracted</v>
      </c>
      <c r="I35" s="111">
        <f>'Fig. 1.2 raw'!J33</f>
        <v>14</v>
      </c>
      <c r="J35" s="110">
        <f>'Fig. 1.2 raw'!K33</f>
        <v>1</v>
      </c>
      <c r="K35" s="86">
        <f>'Fig. 1.2 raw'!L33</f>
        <v>1</v>
      </c>
      <c r="L35" s="111">
        <f>'Fig. 1.2 raw'!M33</f>
        <v>1</v>
      </c>
      <c r="M35" s="130">
        <f>'Fig. 1.2 raw'!N33</f>
        <v>139498540</v>
      </c>
      <c r="N35" s="88">
        <f>'Fig. 1.2 raw'!P33</f>
        <v>26874393</v>
      </c>
      <c r="O35" s="98">
        <f>'Fig. 1.2 raw'!R33</f>
        <v>0.1926499947598018</v>
      </c>
      <c r="P35" s="88">
        <f>'Fig. 1.2 raw'!O33</f>
        <v>110470849</v>
      </c>
      <c r="Q35" s="88">
        <f>'Fig. 1.2 raw'!Q33</f>
        <v>23397325</v>
      </c>
      <c r="R35" s="98">
        <f>'Fig. 1.2 raw'!S33</f>
        <v>0.21179637172879878</v>
      </c>
      <c r="T35" s="115">
        <f>IF('Fig. 1.2 raw'!H33=0,"n/a",'Fig. 1.2 raw'!H33)</f>
        <v>2</v>
      </c>
    </row>
    <row r="36" spans="2:20">
      <c r="B36" s="97" t="str">
        <f>'Fig. 1.2 raw'!B34</f>
        <v>IRN</v>
      </c>
      <c r="C36" s="85" t="str">
        <f>'Fig. 1.2 raw'!C34</f>
        <v>Iran (Islamic Republic of)</v>
      </c>
      <c r="D36" s="123">
        <f>'Fig. 1.2 raw'!D34</f>
        <v>3.4</v>
      </c>
      <c r="E36" s="119">
        <f>'Fig. 1.2 raw'!E34</f>
        <v>4</v>
      </c>
      <c r="F36" s="89">
        <f>'Fig. 1.2 raw'!F34/100</f>
        <v>0.75580000000000003</v>
      </c>
      <c r="G36" s="115">
        <f>IF('Fig. 1.2 raw'!G34="very vulnerable",5,IF('Fig. 1.2 raw'!G34="vulnerable",4,IF('Fig. 1.2 raw'!G34="slightly vulnerable",3,IF('Fig. 1.2 raw'!G34="resilient",2,IF('Fig. 1.2 raw'!G34="very resilient",1,"n/d")))))</f>
        <v>2</v>
      </c>
      <c r="H36" s="110" t="str">
        <f>IF('Fig. 1.2 raw'!I34="PC","Protracted",IF('Fig. 1.2 raw'!I34="RC","Recurrent",""))</f>
        <v/>
      </c>
      <c r="I36" s="111"/>
      <c r="J36" s="110">
        <f>'Fig. 1.2 raw'!K34</f>
        <v>0</v>
      </c>
      <c r="K36" s="86">
        <f>'Fig. 1.2 raw'!L34</f>
        <v>1</v>
      </c>
      <c r="L36" s="111">
        <f>'Fig. 1.2 raw'!M34</f>
        <v>0</v>
      </c>
      <c r="M36" s="130"/>
      <c r="N36" s="88"/>
      <c r="O36" s="98" t="str">
        <f>'Fig. 1.2 raw'!R34</f>
        <v/>
      </c>
      <c r="P36" s="88">
        <f>'Fig. 1.2 raw'!O34</f>
        <v>135856299</v>
      </c>
      <c r="Q36" s="88">
        <f>'Fig. 1.2 raw'!Q34</f>
        <v>34025098</v>
      </c>
      <c r="R36" s="98">
        <f>'Fig. 1.2 raw'!S34</f>
        <v>0.2504491749771573</v>
      </c>
      <c r="T36" s="115" t="str">
        <f>IF('Fig. 1.2 raw'!H34=0,"n/a",'Fig. 1.2 raw'!H34)</f>
        <v>n/a</v>
      </c>
    </row>
    <row r="37" spans="2:20">
      <c r="B37" s="97" t="str">
        <f>'Fig. 1.2 raw'!B35</f>
        <v>UKR</v>
      </c>
      <c r="C37" s="85" t="str">
        <f>'Fig. 1.2 raw'!C35</f>
        <v>Ukraine</v>
      </c>
      <c r="D37" s="123">
        <f>'Fig. 1.2 raw'!D35</f>
        <v>3.4</v>
      </c>
      <c r="E37" s="119">
        <f>'Fig. 1.2 raw'!E35</f>
        <v>4</v>
      </c>
      <c r="F37" s="89">
        <f>'Fig. 1.2 raw'!F35/100</f>
        <v>0.3629</v>
      </c>
      <c r="G37" s="115">
        <f>IF('Fig. 1.2 raw'!G35="very vulnerable",5,IF('Fig. 1.2 raw'!G35="vulnerable",4,IF('Fig. 1.2 raw'!G35="slightly vulnerable",3,IF('Fig. 1.2 raw'!G35="resilient",2,IF('Fig. 1.2 raw'!G35="very resilient",1,"n/d")))))</f>
        <v>2</v>
      </c>
      <c r="H37" s="110" t="str">
        <f>IF('Fig. 1.2 raw'!I35="PC","Protracted",IF('Fig. 1.2 raw'!I35="RC","Recurrent",""))</f>
        <v>Protracted</v>
      </c>
      <c r="I37" s="111">
        <f>'Fig. 1.2 raw'!J35</f>
        <v>8</v>
      </c>
      <c r="J37" s="110">
        <f>'Fig. 1.2 raw'!K35</f>
        <v>1</v>
      </c>
      <c r="K37" s="86">
        <f>'Fig. 1.2 raw'!L35</f>
        <v>0</v>
      </c>
      <c r="L37" s="111">
        <f>'Fig. 1.2 raw'!M35</f>
        <v>0</v>
      </c>
      <c r="M37" s="130">
        <f>'Fig. 1.2 raw'!N35</f>
        <v>167982922</v>
      </c>
      <c r="N37" s="88">
        <f>'Fig. 1.2 raw'!P35</f>
        <v>108397827</v>
      </c>
      <c r="O37" s="98">
        <f>'Fig. 1.2 raw'!R35</f>
        <v>0.64529075759260812</v>
      </c>
      <c r="P37" s="88">
        <f>'Fig. 1.2 raw'!O35</f>
        <v>0</v>
      </c>
      <c r="Q37" s="88">
        <f>'Fig. 1.2 raw'!Q35</f>
        <v>0</v>
      </c>
      <c r="R37" s="98" t="str">
        <f>'Fig. 1.2 raw'!S35</f>
        <v/>
      </c>
      <c r="T37" s="115" t="str">
        <f>IF('Fig. 1.2 raw'!H35=0,"n/a",'Fig. 1.2 raw'!H35)</f>
        <v>n/a</v>
      </c>
    </row>
    <row r="38" spans="2:20">
      <c r="B38" s="97" t="str">
        <f>'Fig. 1.2 raw'!B36</f>
        <v>HND</v>
      </c>
      <c r="C38" s="85" t="str">
        <f>'Fig. 1.2 raw'!C36</f>
        <v>Honduras</v>
      </c>
      <c r="D38" s="123">
        <f>'Fig. 1.2 raw'!D36</f>
        <v>3.3</v>
      </c>
      <c r="E38" s="119">
        <f>'Fig. 1.2 raw'!E36</f>
        <v>4</v>
      </c>
      <c r="F38" s="89">
        <f>'Fig. 1.2 raw'!F36/100</f>
        <v>0.52039999999999997</v>
      </c>
      <c r="G38" s="115">
        <f>IF('Fig. 1.2 raw'!G36="very vulnerable",5,IF('Fig. 1.2 raw'!G36="vulnerable",4,IF('Fig. 1.2 raw'!G36="slightly vulnerable",3,IF('Fig. 1.2 raw'!G36="resilient",2,IF('Fig. 1.2 raw'!G36="very resilient",1,"n/d")))))</f>
        <v>4</v>
      </c>
      <c r="H38" s="110" t="str">
        <f>IF('Fig. 1.2 raw'!I36="PC","Protracted",IF('Fig. 1.2 raw'!I36="RC","Recurrent",""))</f>
        <v/>
      </c>
      <c r="I38" s="111">
        <f>'Fig. 1.2 raw'!J36</f>
        <v>1</v>
      </c>
      <c r="J38" s="110">
        <f>'Fig. 1.2 raw'!K36</f>
        <v>0</v>
      </c>
      <c r="K38" s="86">
        <f>'Fig. 1.2 raw'!L36</f>
        <v>1</v>
      </c>
      <c r="L38" s="111">
        <f>'Fig. 1.2 raw'!M36</f>
        <v>1</v>
      </c>
      <c r="M38" s="130">
        <f>'Fig. 1.2 raw'!N36</f>
        <v>156228227</v>
      </c>
      <c r="N38" s="88">
        <f>'Fig. 1.2 raw'!P36</f>
        <v>103522360</v>
      </c>
      <c r="O38" s="98">
        <f>'Fig. 1.2 raw'!R36</f>
        <v>0.66263544039323952</v>
      </c>
      <c r="P38" s="88">
        <f>'Fig. 1.2 raw'!O36</f>
        <v>0</v>
      </c>
      <c r="Q38" s="88">
        <f>'Fig. 1.2 raw'!Q36</f>
        <v>0</v>
      </c>
      <c r="R38" s="98" t="str">
        <f>'Fig. 1.2 raw'!S36</f>
        <v/>
      </c>
      <c r="T38" s="115">
        <f>IF('Fig. 1.2 raw'!H36=0,"n/a",'Fig. 1.2 raw'!H36)</f>
        <v>3</v>
      </c>
    </row>
    <row r="39" spans="2:20">
      <c r="B39" s="97" t="str">
        <f>'Fig. 1.2 raw'!B37</f>
        <v>LBN</v>
      </c>
      <c r="C39" s="85" t="str">
        <f>'Fig. 1.2 raw'!C37</f>
        <v>Lebanon</v>
      </c>
      <c r="D39" s="123">
        <f>'Fig. 1.2 raw'!D37</f>
        <v>3.21</v>
      </c>
      <c r="E39" s="119">
        <f>'Fig. 1.2 raw'!E37</f>
        <v>4</v>
      </c>
      <c r="F39" s="89">
        <f>'Fig. 1.2 raw'!F37/100</f>
        <v>0.373</v>
      </c>
      <c r="G39" s="115">
        <f>IF('Fig. 1.2 raw'!G37="very vulnerable",5,IF('Fig. 1.2 raw'!G37="vulnerable",4,IF('Fig. 1.2 raw'!G37="slightly vulnerable",3,IF('Fig. 1.2 raw'!G37="resilient",2,IF('Fig. 1.2 raw'!G37="very resilient",1,"n/d")))))</f>
        <v>3</v>
      </c>
      <c r="H39" s="110" t="str">
        <f>IF('Fig. 1.2 raw'!I37="PC","Protracted",IF('Fig. 1.2 raw'!I37="RC","Recurrent",""))</f>
        <v>Protracted</v>
      </c>
      <c r="I39" s="111">
        <f>'Fig. 1.2 raw'!J37</f>
        <v>10</v>
      </c>
      <c r="J39" s="110">
        <f>'Fig. 1.2 raw'!K37</f>
        <v>0</v>
      </c>
      <c r="K39" s="86">
        <f>'Fig. 1.2 raw'!L37</f>
        <v>1</v>
      </c>
      <c r="L39" s="111">
        <f>'Fig. 1.2 raw'!M37</f>
        <v>1</v>
      </c>
      <c r="M39" s="130">
        <f>'Fig. 1.2 raw'!N37</f>
        <v>167976726</v>
      </c>
      <c r="N39" s="88">
        <f>'Fig. 1.2 raw'!P37</f>
        <v>124227800</v>
      </c>
      <c r="O39" s="98">
        <f>'Fig. 1.2 raw'!R37</f>
        <v>0.73955364506866261</v>
      </c>
      <c r="P39" s="88">
        <f>'Fig. 1.2 raw'!O37</f>
        <v>0</v>
      </c>
      <c r="Q39" s="88">
        <f>'Fig. 1.2 raw'!Q37</f>
        <v>0</v>
      </c>
      <c r="R39" s="98" t="str">
        <f>'Fig. 1.2 raw'!S37</f>
        <v/>
      </c>
      <c r="T39" s="115" t="str">
        <f>IF('Fig. 1.2 raw'!H37=0,"n/a",'Fig. 1.2 raw'!H37)</f>
        <v>n/a</v>
      </c>
    </row>
    <row r="40" spans="2:20">
      <c r="B40" s="97" t="str">
        <f>'Fig. 1.2 raw'!B38</f>
        <v>CAF</v>
      </c>
      <c r="C40" s="85" t="str">
        <f>'Fig. 1.2 raw'!C38</f>
        <v>Central African Republic</v>
      </c>
      <c r="D40" s="123">
        <f>'Fig. 1.2 raw'!D38</f>
        <v>2.8</v>
      </c>
      <c r="E40" s="119">
        <f>'Fig. 1.2 raw'!E38</f>
        <v>4</v>
      </c>
      <c r="F40" s="89">
        <f>'Fig. 1.2 raw'!F38/100</f>
        <v>0.18770000000000001</v>
      </c>
      <c r="G40" s="115">
        <f>IF('Fig. 1.2 raw'!G38="very vulnerable",5,IF('Fig. 1.2 raw'!G38="vulnerable",4,IF('Fig. 1.2 raw'!G38="slightly vulnerable",3,IF('Fig. 1.2 raw'!G38="resilient",2,IF('Fig. 1.2 raw'!G38="very resilient",1,"n/d")))))</f>
        <v>5</v>
      </c>
      <c r="H40" s="110" t="str">
        <f>IF('Fig. 1.2 raw'!I38="PC","Protracted",IF('Fig. 1.2 raw'!I38="RC","Recurrent",""))</f>
        <v>Protracted</v>
      </c>
      <c r="I40" s="111">
        <f>'Fig. 1.2 raw'!J38</f>
        <v>19</v>
      </c>
      <c r="J40" s="110">
        <f>'Fig. 1.2 raw'!K38</f>
        <v>1</v>
      </c>
      <c r="K40" s="86">
        <f>'Fig. 1.2 raw'!L38</f>
        <v>1</v>
      </c>
      <c r="L40" s="111">
        <f>'Fig. 1.2 raw'!M38</f>
        <v>0</v>
      </c>
      <c r="M40" s="130">
        <f>'Fig. 1.2 raw'!N38</f>
        <v>444760000</v>
      </c>
      <c r="N40" s="88">
        <f>'Fig. 1.2 raw'!P38</f>
        <v>400710907</v>
      </c>
      <c r="O40" s="98">
        <f>'Fig. 1.2 raw'!R38</f>
        <v>0.90095985924993249</v>
      </c>
      <c r="P40" s="88">
        <f>'Fig. 1.2 raw'!O38</f>
        <v>0</v>
      </c>
      <c r="Q40" s="88">
        <f>'Fig. 1.2 raw'!Q38</f>
        <v>2225364</v>
      </c>
      <c r="R40" s="98" t="str">
        <f>'Fig. 1.2 raw'!S38</f>
        <v/>
      </c>
      <c r="T40" s="115">
        <f>IF('Fig. 1.2 raw'!H38=0,"n/a",'Fig. 1.2 raw'!H38)</f>
        <v>3</v>
      </c>
    </row>
    <row r="41" spans="2:20">
      <c r="B41" s="97" t="str">
        <f>'Fig. 1.2 raw'!B39</f>
        <v>MWI</v>
      </c>
      <c r="C41" s="85" t="str">
        <f>'Fig. 1.2 raw'!C39</f>
        <v>Malawi</v>
      </c>
      <c r="D41" s="123">
        <f>'Fig. 1.2 raw'!D39</f>
        <v>2.64</v>
      </c>
      <c r="E41" s="119">
        <f>'Fig. 1.2 raw'!E39</f>
        <v>3</v>
      </c>
      <c r="F41" s="89">
        <f>'Fig. 1.2 raw'!F39/100</f>
        <v>7.9899999999999999E-2</v>
      </c>
      <c r="G41" s="115">
        <f>IF('Fig. 1.2 raw'!G39="very vulnerable",5,IF('Fig. 1.2 raw'!G39="vulnerable",4,IF('Fig. 1.2 raw'!G39="slightly vulnerable",3,IF('Fig. 1.2 raw'!G39="resilient",2,IF('Fig. 1.2 raw'!G39="very resilient",1,"n/d")))))</f>
        <v>5</v>
      </c>
      <c r="H41" s="110" t="str">
        <f>IF('Fig. 1.2 raw'!I39="PC","Protracted",IF('Fig. 1.2 raw'!I39="RC","Recurrent",""))</f>
        <v/>
      </c>
      <c r="I41" s="111"/>
      <c r="J41" s="110">
        <f>'Fig. 1.2 raw'!K39</f>
        <v>0</v>
      </c>
      <c r="K41" s="86">
        <f>'Fig. 1.2 raw'!L39</f>
        <v>0</v>
      </c>
      <c r="L41" s="111">
        <f>'Fig. 1.2 raw'!M39</f>
        <v>1</v>
      </c>
      <c r="M41" s="130"/>
      <c r="N41" s="88"/>
      <c r="O41" s="98" t="str">
        <f>'Fig. 1.2 raw'!R39</f>
        <v/>
      </c>
      <c r="P41" s="88">
        <f>'Fig. 1.2 raw'!O39</f>
        <v>0</v>
      </c>
      <c r="Q41" s="88">
        <f>'Fig. 1.2 raw'!Q39</f>
        <v>0</v>
      </c>
      <c r="R41" s="98" t="str">
        <f>'Fig. 1.2 raw'!S39</f>
        <v/>
      </c>
      <c r="T41" s="115">
        <f>IF('Fig. 1.2 raw'!H39=0,"n/a",'Fig. 1.2 raw'!H39)</f>
        <v>2</v>
      </c>
    </row>
    <row r="42" spans="2:20">
      <c r="B42" s="97" t="str">
        <f>'Fig. 1.2 raw'!B40</f>
        <v>ERI</v>
      </c>
      <c r="C42" s="85" t="str">
        <f>'Fig. 1.2 raw'!C40</f>
        <v>Eritrea</v>
      </c>
      <c r="D42" s="123">
        <f>'Fig. 1.2 raw'!D40</f>
        <v>2.58</v>
      </c>
      <c r="E42" s="119">
        <f>'Fig. 1.2 raw'!E40</f>
        <v>3</v>
      </c>
      <c r="F42" s="105" t="s">
        <v>249</v>
      </c>
      <c r="G42" s="115">
        <f>IF('Fig. 1.2 raw'!G40="very vulnerable",5,IF('Fig. 1.2 raw'!G40="vulnerable",4,IF('Fig. 1.2 raw'!G40="slightly vulnerable",3,IF('Fig. 1.2 raw'!G40="resilient",2,IF('Fig. 1.2 raw'!G40="very resilient",1,"n/d")))))</f>
        <v>5</v>
      </c>
      <c r="H42" s="110" t="str">
        <f>IF('Fig. 1.2 raw'!I40="PC","Protracted",IF('Fig. 1.2 raw'!I40="RC","Recurrent",""))</f>
        <v/>
      </c>
      <c r="I42" s="111"/>
      <c r="J42" s="110">
        <f>'Fig. 1.2 raw'!K40</f>
        <v>1</v>
      </c>
      <c r="K42" s="86">
        <f>'Fig. 1.2 raw'!L40</f>
        <v>0</v>
      </c>
      <c r="L42" s="111">
        <f>'Fig. 1.2 raw'!M40</f>
        <v>0</v>
      </c>
      <c r="M42" s="130"/>
      <c r="N42" s="88"/>
      <c r="O42" s="98" t="str">
        <f>'Fig. 1.2 raw'!R40</f>
        <v/>
      </c>
      <c r="P42" s="88">
        <f>'Fig. 1.2 raw'!O40</f>
        <v>0</v>
      </c>
      <c r="Q42" s="88">
        <f>'Fig. 1.2 raw'!Q40</f>
        <v>0</v>
      </c>
      <c r="R42" s="98" t="str">
        <f>'Fig. 1.2 raw'!S40</f>
        <v/>
      </c>
      <c r="T42" s="115" t="str">
        <f>IF('Fig. 1.2 raw'!H40=0,"n/a",'Fig. 1.2 raw'!H40)</f>
        <v>n/a</v>
      </c>
    </row>
    <row r="43" spans="2:20">
      <c r="B43" s="97" t="str">
        <f>'Fig. 1.2 raw'!B41</f>
        <v>PHL</v>
      </c>
      <c r="C43" s="85" t="str">
        <f>'Fig. 1.2 raw'!C41</f>
        <v>Philippines (the)</v>
      </c>
      <c r="D43" s="123">
        <f>'Fig. 1.2 raw'!D41</f>
        <v>2.52</v>
      </c>
      <c r="E43" s="119">
        <f>'Fig. 1.2 raw'!E41</f>
        <v>3</v>
      </c>
      <c r="F43" s="89">
        <f>'Fig. 1.2 raw'!F41/100</f>
        <v>0.63190000000000002</v>
      </c>
      <c r="G43" s="115">
        <f>IF('Fig. 1.2 raw'!G41="very vulnerable",5,IF('Fig. 1.2 raw'!G41="vulnerable",4,IF('Fig. 1.2 raw'!G41="slightly vulnerable",3,IF('Fig. 1.2 raw'!G41="resilient",2,IF('Fig. 1.2 raw'!G41="very resilient",1,"n/d")))))</f>
        <v>4</v>
      </c>
      <c r="H43" s="110" t="str">
        <f>IF('Fig. 1.2 raw'!I41="PC","Protracted",IF('Fig. 1.2 raw'!I41="RC","Recurrent",""))</f>
        <v/>
      </c>
      <c r="I43" s="111"/>
      <c r="J43" s="110">
        <f>'Fig. 1.2 raw'!K41</f>
        <v>1</v>
      </c>
      <c r="K43" s="86">
        <f>'Fig. 1.2 raw'!L41</f>
        <v>0</v>
      </c>
      <c r="L43" s="111">
        <f>'Fig. 1.2 raw'!M41</f>
        <v>1</v>
      </c>
      <c r="M43" s="130"/>
      <c r="N43" s="88"/>
      <c r="O43" s="98" t="str">
        <f>'Fig. 1.2 raw'!R41</f>
        <v/>
      </c>
      <c r="P43" s="88">
        <f>'Fig. 1.2 raw'!O41</f>
        <v>0</v>
      </c>
      <c r="Q43" s="88">
        <f>'Fig. 1.2 raw'!Q41</f>
        <v>0</v>
      </c>
      <c r="R43" s="98" t="str">
        <f>'Fig. 1.2 raw'!S41</f>
        <v/>
      </c>
      <c r="T43" s="115" t="str">
        <f>IF('Fig. 1.2 raw'!H41=0,"n/a",'Fig. 1.2 raw'!H41)</f>
        <v>n/a</v>
      </c>
    </row>
    <row r="44" spans="2:20">
      <c r="B44" s="97" t="str">
        <f>'Fig. 1.2 raw'!B42</f>
        <v>TUR</v>
      </c>
      <c r="C44" s="85" t="str">
        <f>'Fig. 1.2 raw'!C42</f>
        <v>Turkey</v>
      </c>
      <c r="D44" s="123">
        <f>'Fig. 1.2 raw'!D42</f>
        <v>2.42</v>
      </c>
      <c r="E44" s="119">
        <f>'Fig. 1.2 raw'!E42</f>
        <v>3</v>
      </c>
      <c r="F44" s="89">
        <f>'Fig. 1.2 raw'!F42/100</f>
        <v>0.67980000000000007</v>
      </c>
      <c r="G44" s="115">
        <f>IF('Fig. 1.2 raw'!G42="very vulnerable",5,IF('Fig. 1.2 raw'!G42="vulnerable",4,IF('Fig. 1.2 raw'!G42="slightly vulnerable",3,IF('Fig. 1.2 raw'!G42="resilient",2,IF('Fig. 1.2 raw'!G42="very resilient",1,"n/d")))))</f>
        <v>1</v>
      </c>
      <c r="H44" s="110" t="str">
        <f>IF('Fig. 1.2 raw'!I42="PC","Protracted",IF('Fig. 1.2 raw'!I42="RC","Recurrent",""))</f>
        <v>Protracted</v>
      </c>
      <c r="I44" s="111">
        <f>'Fig. 1.2 raw'!J42</f>
        <v>10</v>
      </c>
      <c r="J44" s="110">
        <f>'Fig. 1.2 raw'!K42</f>
        <v>1</v>
      </c>
      <c r="K44" s="86">
        <f>'Fig. 1.2 raw'!L42</f>
        <v>1</v>
      </c>
      <c r="L44" s="111">
        <f>'Fig. 1.2 raw'!M42</f>
        <v>0</v>
      </c>
      <c r="M44" s="130"/>
      <c r="N44" s="88"/>
      <c r="O44" s="98" t="str">
        <f>'Fig. 1.2 raw'!R42</f>
        <v/>
      </c>
      <c r="P44" s="88">
        <f>'Fig. 1.2 raw'!O42</f>
        <v>0</v>
      </c>
      <c r="Q44" s="88">
        <f>'Fig. 1.2 raw'!Q42</f>
        <v>0</v>
      </c>
      <c r="R44" s="98" t="str">
        <f>'Fig. 1.2 raw'!S42</f>
        <v/>
      </c>
      <c r="T44" s="115" t="str">
        <f>IF('Fig. 1.2 raw'!H42=0,"n/a",'Fig. 1.2 raw'!H42)</f>
        <v>n/a</v>
      </c>
    </row>
    <row r="45" spans="2:20">
      <c r="B45" s="97" t="str">
        <f>'Fig. 1.2 raw'!B43</f>
        <v>BDI</v>
      </c>
      <c r="C45" s="85" t="str">
        <f>'Fig. 1.2 raw'!C43</f>
        <v>Burundi</v>
      </c>
      <c r="D45" s="123">
        <f>'Fig. 1.2 raw'!D43</f>
        <v>2.4</v>
      </c>
      <c r="E45" s="119">
        <f>'Fig. 1.2 raw'!E43</f>
        <v>4</v>
      </c>
      <c r="F45" s="104">
        <f>'Fig. 1.2 raw'!F43/100</f>
        <v>8.9999999999999998E-4</v>
      </c>
      <c r="G45" s="115">
        <f>IF('Fig. 1.2 raw'!G43="very vulnerable",5,IF('Fig. 1.2 raw'!G43="vulnerable",4,IF('Fig. 1.2 raw'!G43="slightly vulnerable",3,IF('Fig. 1.2 raw'!G43="resilient",2,IF('Fig. 1.2 raw'!G43="very resilient",1,"n/d")))))</f>
        <v>5</v>
      </c>
      <c r="H45" s="110" t="str">
        <f>IF('Fig. 1.2 raw'!I43="PC","Protracted",IF('Fig. 1.2 raw'!I43="RC","Recurrent",""))</f>
        <v>Protracted</v>
      </c>
      <c r="I45" s="111">
        <f>'Fig. 1.2 raw'!J43</f>
        <v>6</v>
      </c>
      <c r="J45" s="110">
        <f>'Fig. 1.2 raw'!K43</f>
        <v>0</v>
      </c>
      <c r="K45" s="86">
        <f>'Fig. 1.2 raw'!L43</f>
        <v>1</v>
      </c>
      <c r="L45" s="111">
        <f>'Fig. 1.2 raw'!M43</f>
        <v>1</v>
      </c>
      <c r="M45" s="130">
        <f>'Fig. 1.2 raw'!N43</f>
        <v>194684000</v>
      </c>
      <c r="N45" s="88">
        <f>'Fig. 1.2 raw'!P43</f>
        <v>87843828</v>
      </c>
      <c r="O45" s="98">
        <f>'Fig. 1.2 raw'!R43</f>
        <v>0.45121236465246245</v>
      </c>
      <c r="P45" s="88">
        <f>'Fig. 1.2 raw'!O43</f>
        <v>50795995</v>
      </c>
      <c r="Q45" s="88">
        <f>'Fig. 1.2 raw'!Q43</f>
        <v>18581254</v>
      </c>
      <c r="R45" s="98">
        <f>'Fig. 1.2 raw'!S43</f>
        <v>0.36580155581163437</v>
      </c>
      <c r="T45" s="115">
        <f>IF('Fig. 1.2 raw'!H43=0,"n/a",'Fig. 1.2 raw'!H43)</f>
        <v>2</v>
      </c>
    </row>
    <row r="46" spans="2:20">
      <c r="B46" s="97" t="str">
        <f>'Fig. 1.2 raw'!B44</f>
        <v>SLV</v>
      </c>
      <c r="C46" s="85" t="str">
        <f>'Fig. 1.2 raw'!C44</f>
        <v>El Salvador</v>
      </c>
      <c r="D46" s="123">
        <f>'Fig. 1.2 raw'!D44</f>
        <v>1.7</v>
      </c>
      <c r="E46" s="119">
        <f>'Fig. 1.2 raw'!E44</f>
        <v>3</v>
      </c>
      <c r="F46" s="89">
        <f>'Fig. 1.2 raw'!F44/100</f>
        <v>0.70450000000000002</v>
      </c>
      <c r="G46" s="115">
        <f>IF('Fig. 1.2 raw'!G44="very vulnerable",5,IF('Fig. 1.2 raw'!G44="vulnerable",4,IF('Fig. 1.2 raw'!G44="slightly vulnerable",3,IF('Fig. 1.2 raw'!G44="resilient",2,IF('Fig. 1.2 raw'!G44="very resilient",1,"n/d")))))</f>
        <v>3</v>
      </c>
      <c r="H46" s="110" t="str">
        <f>IF('Fig. 1.2 raw'!I44="PC","Protracted",IF('Fig. 1.2 raw'!I44="RC","Recurrent",""))</f>
        <v/>
      </c>
      <c r="I46" s="111">
        <f>'Fig. 1.2 raw'!J44</f>
        <v>1</v>
      </c>
      <c r="J46" s="110">
        <f>'Fig. 1.2 raw'!K44</f>
        <v>0</v>
      </c>
      <c r="K46" s="86">
        <f>'Fig. 1.2 raw'!L44</f>
        <v>0</v>
      </c>
      <c r="L46" s="111">
        <f>'Fig. 1.2 raw'!M44</f>
        <v>0</v>
      </c>
      <c r="M46" s="130">
        <f>'Fig. 1.2 raw'!N44</f>
        <v>42156698</v>
      </c>
      <c r="N46" s="88">
        <f>'Fig. 1.2 raw'!P44</f>
        <v>22157073</v>
      </c>
      <c r="O46" s="98">
        <f>'Fig. 1.2 raw'!R44</f>
        <v>0.52558843674141653</v>
      </c>
      <c r="P46" s="88">
        <f>'Fig. 1.2 raw'!O44</f>
        <v>0</v>
      </c>
      <c r="Q46" s="88">
        <f>'Fig. 1.2 raw'!Q44</f>
        <v>0</v>
      </c>
      <c r="R46" s="98" t="str">
        <f>'Fig. 1.2 raw'!S44</f>
        <v/>
      </c>
      <c r="T46" s="115">
        <f>IF('Fig. 1.2 raw'!H44=0,"n/a",'Fig. 1.2 raw'!H44)</f>
        <v>2</v>
      </c>
    </row>
    <row r="47" spans="2:20">
      <c r="B47" s="97" t="str">
        <f>'Fig. 1.2 raw'!B45</f>
        <v>ZMB</v>
      </c>
      <c r="C47" s="85" t="str">
        <f>'Fig. 1.2 raw'!C45</f>
        <v>Zambia</v>
      </c>
      <c r="D47" s="123">
        <f>'Fig. 1.2 raw'!D45</f>
        <v>1.68</v>
      </c>
      <c r="E47" s="119">
        <f>'Fig. 1.2 raw'!E45</f>
        <v>3</v>
      </c>
      <c r="F47" s="89">
        <f>'Fig. 1.2 raw'!F45/100</f>
        <v>0.14960000000000001</v>
      </c>
      <c r="G47" s="115">
        <f>IF('Fig. 1.2 raw'!G45="very vulnerable",5,IF('Fig. 1.2 raw'!G45="vulnerable",4,IF('Fig. 1.2 raw'!G45="slightly vulnerable",3,IF('Fig. 1.2 raw'!G45="resilient",2,IF('Fig. 1.2 raw'!G45="very resilient",1,"n/d")))))</f>
        <v>4</v>
      </c>
      <c r="H47" s="110" t="str">
        <f>IF('Fig. 1.2 raw'!I45="PC","Protracted",IF('Fig. 1.2 raw'!I45="RC","Recurrent",""))</f>
        <v>Recurrent</v>
      </c>
      <c r="I47" s="111">
        <f>'Fig. 1.2 raw'!J45</f>
        <v>4</v>
      </c>
      <c r="J47" s="110">
        <f>'Fig. 1.2 raw'!K45</f>
        <v>0</v>
      </c>
      <c r="K47" s="86">
        <f>'Fig. 1.2 raw'!L45</f>
        <v>0</v>
      </c>
      <c r="L47" s="111">
        <f>'Fig. 1.2 raw'!M45</f>
        <v>1</v>
      </c>
      <c r="M47" s="130"/>
      <c r="N47" s="88"/>
      <c r="O47" s="98" t="str">
        <f>'Fig. 1.2 raw'!R45</f>
        <v/>
      </c>
      <c r="P47" s="88">
        <f>'Fig. 1.2 raw'!O45</f>
        <v>74681142</v>
      </c>
      <c r="Q47" s="88">
        <f>'Fig. 1.2 raw'!Q45</f>
        <v>12888063</v>
      </c>
      <c r="R47" s="98">
        <f>'Fig. 1.2 raw'!S45</f>
        <v>0.17257453026093253</v>
      </c>
      <c r="T47" s="115">
        <f>IF('Fig. 1.2 raw'!H45=0,"n/a",'Fig. 1.2 raw'!H45)</f>
        <v>2</v>
      </c>
    </row>
    <row r="48" spans="2:20">
      <c r="B48" s="97" t="str">
        <f>'Fig. 1.2 raw'!B46</f>
        <v>MDG</v>
      </c>
      <c r="C48" s="85" t="str">
        <f>'Fig. 1.2 raw'!C46</f>
        <v>Madagascar</v>
      </c>
      <c r="D48" s="123">
        <f>'Fig. 1.2 raw'!D46</f>
        <v>1.59</v>
      </c>
      <c r="E48" s="119">
        <f>'Fig. 1.2 raw'!E46</f>
        <v>4</v>
      </c>
      <c r="F48" s="89">
        <f>'Fig. 1.2 raw'!F46/100</f>
        <v>4.1700000000000001E-2</v>
      </c>
      <c r="G48" s="115">
        <f>IF('Fig. 1.2 raw'!G46="very vulnerable",5,IF('Fig. 1.2 raw'!G46="vulnerable",4,IF('Fig. 1.2 raw'!G46="slightly vulnerable",3,IF('Fig. 1.2 raw'!G46="resilient",2,IF('Fig. 1.2 raw'!G46="very resilient",1,"n/d")))))</f>
        <v>5</v>
      </c>
      <c r="H48" s="110" t="str">
        <f>IF('Fig. 1.2 raw'!I46="PC","Protracted",IF('Fig. 1.2 raw'!I46="RC","Recurrent",""))</f>
        <v/>
      </c>
      <c r="I48" s="111">
        <f>'Fig. 1.2 raw'!J46</f>
        <v>1</v>
      </c>
      <c r="J48" s="110">
        <f>'Fig. 1.2 raw'!K46</f>
        <v>0</v>
      </c>
      <c r="K48" s="86">
        <f>'Fig. 1.2 raw'!L46</f>
        <v>0</v>
      </c>
      <c r="L48" s="111">
        <f>'Fig. 1.2 raw'!M46</f>
        <v>1</v>
      </c>
      <c r="M48" s="130">
        <f>'Fig. 1.2 raw'!N46</f>
        <v>166188813</v>
      </c>
      <c r="N48" s="88">
        <f>'Fig. 1.2 raw'!P46</f>
        <v>126856583</v>
      </c>
      <c r="O48" s="98">
        <f>'Fig. 1.2 raw'!R46</f>
        <v>0.76332805265297854</v>
      </c>
      <c r="P48" s="88">
        <f>'Fig. 1.2 raw'!O46</f>
        <v>0</v>
      </c>
      <c r="Q48" s="88">
        <f>'Fig. 1.2 raw'!Q46</f>
        <v>0</v>
      </c>
      <c r="R48" s="98" t="str">
        <f>'Fig. 1.2 raw'!S46</f>
        <v/>
      </c>
      <c r="T48" s="115">
        <f>IF('Fig. 1.2 raw'!H46=0,"n/a",'Fig. 1.2 raw'!H46)</f>
        <v>3</v>
      </c>
    </row>
    <row r="49" spans="2:20">
      <c r="B49" s="97" t="str">
        <f>'Fig. 1.2 raw'!B47</f>
        <v>UGA</v>
      </c>
      <c r="C49" s="84" t="str">
        <f>'Fig. 1.2 raw'!C47</f>
        <v>Uganda</v>
      </c>
      <c r="D49" s="123">
        <f>'Fig. 1.2 raw'!D47</f>
        <v>1.53</v>
      </c>
      <c r="E49" s="119">
        <f>'Fig. 1.2 raw'!E47</f>
        <v>3</v>
      </c>
      <c r="F49" s="89">
        <f>'Fig. 1.2 raw'!F47/100</f>
        <v>0.32530000000000003</v>
      </c>
      <c r="G49" s="115">
        <f>IF('Fig. 1.2 raw'!G47="very vulnerable",5,IF('Fig. 1.2 raw'!G47="vulnerable",4,IF('Fig. 1.2 raw'!G47="slightly vulnerable",3,IF('Fig. 1.2 raw'!G47="resilient",2,IF('Fig. 1.2 raw'!G47="very resilient",1,"n/d")))))</f>
        <v>5</v>
      </c>
      <c r="H49" s="110" t="str">
        <f>IF('Fig. 1.2 raw'!I47="PC","Protracted",IF('Fig. 1.2 raw'!I47="RC","Recurrent",""))</f>
        <v>Protracted</v>
      </c>
      <c r="I49" s="111">
        <f>'Fig. 1.2 raw'!J47</f>
        <v>8</v>
      </c>
      <c r="J49" s="110">
        <f>'Fig. 1.2 raw'!K47</f>
        <v>1</v>
      </c>
      <c r="K49" s="86">
        <f>'Fig. 1.2 raw'!L47</f>
        <v>1</v>
      </c>
      <c r="L49" s="111">
        <f>'Fig. 1.2 raw'!M47</f>
        <v>1</v>
      </c>
      <c r="M49" s="130"/>
      <c r="N49" s="88"/>
      <c r="O49" s="98" t="str">
        <f>'Fig. 1.2 raw'!R47</f>
        <v/>
      </c>
      <c r="P49" s="88">
        <f>'Fig. 1.2 raw'!O47</f>
        <v>767364443</v>
      </c>
      <c r="Q49" s="88">
        <f>'Fig. 1.2 raw'!Q47</f>
        <v>161993426</v>
      </c>
      <c r="R49" s="98">
        <f>'Fig. 1.2 raw'!S47</f>
        <v>0.21110363853541231</v>
      </c>
      <c r="T49" s="115">
        <f>IF('Fig. 1.2 raw'!H47=0,"n/a",'Fig. 1.2 raw'!H47)</f>
        <v>2</v>
      </c>
    </row>
    <row r="50" spans="2:20">
      <c r="B50" s="97" t="str">
        <f>'Fig. 1.2 raw'!B48</f>
        <v>JOR</v>
      </c>
      <c r="C50" s="84" t="str">
        <f>'Fig. 1.2 raw'!C48</f>
        <v>Jordan</v>
      </c>
      <c r="D50" s="123">
        <f>'Fig. 1.2 raw'!D48</f>
        <v>1.46</v>
      </c>
      <c r="E50" s="119">
        <f>'Fig. 1.2 raw'!E48</f>
        <v>4</v>
      </c>
      <c r="F50" s="89">
        <f>'Fig. 1.2 raw'!F48/100</f>
        <v>0.46310000000000001</v>
      </c>
      <c r="G50" s="115">
        <f>IF('Fig. 1.2 raw'!G48="very vulnerable",5,IF('Fig. 1.2 raw'!G48="vulnerable",4,IF('Fig. 1.2 raw'!G48="slightly vulnerable",3,IF('Fig. 1.2 raw'!G48="resilient",2,IF('Fig. 1.2 raw'!G48="very resilient",1,"n/d")))))</f>
        <v>2</v>
      </c>
      <c r="H50" s="110" t="str">
        <f>IF('Fig. 1.2 raw'!I48="PC","Protracted",IF('Fig. 1.2 raw'!I48="RC","Recurrent",""))</f>
        <v>Protracted</v>
      </c>
      <c r="I50" s="111">
        <f>'Fig. 1.2 raw'!J48</f>
        <v>10</v>
      </c>
      <c r="J50" s="110">
        <f>'Fig. 1.2 raw'!K48</f>
        <v>0</v>
      </c>
      <c r="K50" s="86">
        <f>'Fig. 1.2 raw'!L48</f>
        <v>1</v>
      </c>
      <c r="L50" s="111">
        <f>'Fig. 1.2 raw'!M48</f>
        <v>0</v>
      </c>
      <c r="M50" s="130"/>
      <c r="N50" s="88"/>
      <c r="O50" s="98" t="str">
        <f>'Fig. 1.2 raw'!R48</f>
        <v/>
      </c>
      <c r="P50" s="88">
        <f>'Fig. 1.2 raw'!O48</f>
        <v>0</v>
      </c>
      <c r="Q50" s="88">
        <f>'Fig. 1.2 raw'!Q48</f>
        <v>0</v>
      </c>
      <c r="R50" s="98" t="str">
        <f>'Fig. 1.2 raw'!S48</f>
        <v/>
      </c>
      <c r="T50" s="115" t="str">
        <f>IF('Fig. 1.2 raw'!H48=0,"n/a",'Fig. 1.2 raw'!H48)</f>
        <v>n/a</v>
      </c>
    </row>
    <row r="51" spans="2:20">
      <c r="B51" s="97" t="str">
        <f>'Fig. 1.2 raw'!B49</f>
        <v>EGY</v>
      </c>
      <c r="C51" s="84" t="str">
        <f>'Fig. 1.2 raw'!C49</f>
        <v>Egypt</v>
      </c>
      <c r="D51" s="123">
        <f>'Fig. 1.2 raw'!D49</f>
        <v>1.44</v>
      </c>
      <c r="E51" s="119">
        <f>'Fig. 1.2 raw'!E49</f>
        <v>3</v>
      </c>
      <c r="F51" s="89">
        <f>'Fig. 1.2 raw'!F49/100</f>
        <v>0.44009999999999999</v>
      </c>
      <c r="G51" s="115">
        <f>IF('Fig. 1.2 raw'!G49="very vulnerable",5,IF('Fig. 1.2 raw'!G49="vulnerable",4,IF('Fig. 1.2 raw'!G49="slightly vulnerable",3,IF('Fig. 1.2 raw'!G49="resilient",2,IF('Fig. 1.2 raw'!G49="very resilient",1,"n/d")))))</f>
        <v>3</v>
      </c>
      <c r="H51" s="110" t="str">
        <f>IF('Fig. 1.2 raw'!I49="PC","Protracted",IF('Fig. 1.2 raw'!I49="RC","Recurrent",""))</f>
        <v>Protracted</v>
      </c>
      <c r="I51" s="111">
        <f>'Fig. 1.2 raw'!J49</f>
        <v>9</v>
      </c>
      <c r="J51" s="110">
        <f>'Fig. 1.2 raw'!K49</f>
        <v>0</v>
      </c>
      <c r="K51" s="86">
        <f>'Fig. 1.2 raw'!L49</f>
        <v>1</v>
      </c>
      <c r="L51" s="111">
        <f>'Fig. 1.2 raw'!M49</f>
        <v>0</v>
      </c>
      <c r="M51" s="130"/>
      <c r="N51" s="88"/>
      <c r="O51" s="98" t="str">
        <f>'Fig. 1.2 raw'!R49</f>
        <v/>
      </c>
      <c r="P51" s="88">
        <f>'Fig. 1.2 raw'!O49</f>
        <v>0</v>
      </c>
      <c r="Q51" s="88">
        <f>'Fig. 1.2 raw'!Q49</f>
        <v>0</v>
      </c>
      <c r="R51" s="98" t="str">
        <f>'Fig. 1.2 raw'!S49</f>
        <v/>
      </c>
      <c r="T51" s="115" t="str">
        <f>IF('Fig. 1.2 raw'!H49=0,"n/a",'Fig. 1.2 raw'!H49)</f>
        <v>n/a</v>
      </c>
    </row>
    <row r="52" spans="2:20">
      <c r="B52" s="97" t="str">
        <f>'Fig. 1.2 raw'!B50</f>
        <v>BGD</v>
      </c>
      <c r="C52" s="84" t="str">
        <f>'Fig. 1.2 raw'!C50</f>
        <v>Bangladesh</v>
      </c>
      <c r="D52" s="123">
        <f>'Fig. 1.2 raw'!D50</f>
        <v>1.36</v>
      </c>
      <c r="E52" s="119">
        <f>'Fig. 1.2 raw'!E50</f>
        <v>4</v>
      </c>
      <c r="F52" s="89">
        <f>'Fig. 1.2 raw'!F50/100</f>
        <v>0.77359999999999995</v>
      </c>
      <c r="G52" s="115">
        <f>IF('Fig. 1.2 raw'!G50="very vulnerable",5,IF('Fig. 1.2 raw'!G50="vulnerable",4,IF('Fig. 1.2 raw'!G50="slightly vulnerable",3,IF('Fig. 1.2 raw'!G50="resilient",2,IF('Fig. 1.2 raw'!G50="very resilient",1,"n/d")))))</f>
        <v>5</v>
      </c>
      <c r="H52" s="110" t="str">
        <f>IF('Fig. 1.2 raw'!I50="PC","Protracted",IF('Fig. 1.2 raw'!I50="RC","Recurrent",""))</f>
        <v>Protracted</v>
      </c>
      <c r="I52" s="111">
        <f>'Fig. 1.2 raw'!J50</f>
        <v>6</v>
      </c>
      <c r="J52" s="110">
        <f>'Fig. 1.2 raw'!K50</f>
        <v>0</v>
      </c>
      <c r="K52" s="86">
        <f>'Fig. 1.2 raw'!L50</f>
        <v>1</v>
      </c>
      <c r="L52" s="111">
        <f>'Fig. 1.2 raw'!M50</f>
        <v>1</v>
      </c>
      <c r="M52" s="130"/>
      <c r="N52" s="88"/>
      <c r="O52" s="98" t="str">
        <f>'Fig. 1.2 raw'!R50</f>
        <v/>
      </c>
      <c r="P52" s="88">
        <f>'Fig. 1.2 raw'!O50</f>
        <v>943123350</v>
      </c>
      <c r="Q52" s="88">
        <f>'Fig. 1.2 raw'!Q50</f>
        <v>678570060</v>
      </c>
      <c r="R52" s="98">
        <f>'Fig. 1.2 raw'!S50</f>
        <v>0.71949237605028016</v>
      </c>
      <c r="T52" s="115" t="str">
        <f>IF('Fig. 1.2 raw'!H50=0,"n/a",'Fig. 1.2 raw'!H50)</f>
        <v>n/a</v>
      </c>
    </row>
    <row r="53" spans="2:20">
      <c r="B53" s="97" t="str">
        <f>'Fig. 1.2 raw'!B51</f>
        <v>AGO</v>
      </c>
      <c r="C53" s="84" t="str">
        <f>'Fig. 1.2 raw'!C51</f>
        <v>Angola</v>
      </c>
      <c r="D53" s="123">
        <f>'Fig. 1.2 raw'!D51</f>
        <v>1.35</v>
      </c>
      <c r="E53" s="119">
        <f>'Fig. 1.2 raw'!E51</f>
        <v>4</v>
      </c>
      <c r="F53" s="89">
        <f>'Fig. 1.2 raw'!F51/100</f>
        <v>0.34770000000000001</v>
      </c>
      <c r="G53" s="115">
        <f>IF('Fig. 1.2 raw'!G51="very vulnerable",5,IF('Fig. 1.2 raw'!G51="vulnerable",4,IF('Fig. 1.2 raw'!G51="slightly vulnerable",3,IF('Fig. 1.2 raw'!G51="resilient",2,IF('Fig. 1.2 raw'!G51="very resilient",1,"n/d")))))</f>
        <v>4</v>
      </c>
      <c r="H53" s="110" t="str">
        <f>IF('Fig. 1.2 raw'!I51="PC","Protracted",IF('Fig. 1.2 raw'!I51="RC","Recurrent",""))</f>
        <v>Protracted</v>
      </c>
      <c r="I53" s="111">
        <f>'Fig. 1.2 raw'!J51</f>
        <v>5</v>
      </c>
      <c r="J53" s="110">
        <f>'Fig. 1.2 raw'!K51</f>
        <v>0</v>
      </c>
      <c r="K53" s="86">
        <f>'Fig. 1.2 raw'!L51</f>
        <v>0</v>
      </c>
      <c r="L53" s="111">
        <f>'Fig. 1.2 raw'!M51</f>
        <v>1</v>
      </c>
      <c r="M53" s="130"/>
      <c r="N53" s="88"/>
      <c r="O53" s="98" t="str">
        <f>'Fig. 1.2 raw'!R51</f>
        <v/>
      </c>
      <c r="P53" s="88">
        <f>'Fig. 1.2 raw'!O51</f>
        <v>23099697</v>
      </c>
      <c r="Q53" s="88">
        <f>'Fig. 1.2 raw'!Q51</f>
        <v>8987202</v>
      </c>
      <c r="R53" s="98">
        <f>'Fig. 1.2 raw'!S51</f>
        <v>0.38906146691015037</v>
      </c>
      <c r="T53" s="115">
        <f>IF('Fig. 1.2 raw'!H51=0,"n/a",'Fig. 1.2 raw'!H51)</f>
        <v>3</v>
      </c>
    </row>
    <row r="54" spans="2:20">
      <c r="B54" s="97" t="str">
        <f>'Fig. 1.2 raw'!B52</f>
        <v>PER</v>
      </c>
      <c r="C54" s="84" t="str">
        <f>'Fig. 1.2 raw'!C52</f>
        <v>Peru</v>
      </c>
      <c r="D54" s="123">
        <f>'Fig. 1.2 raw'!D52</f>
        <v>1.31</v>
      </c>
      <c r="E54" s="119">
        <f>'Fig. 1.2 raw'!E52</f>
        <v>3</v>
      </c>
      <c r="F54" s="89">
        <f>'Fig. 1.2 raw'!F52/100</f>
        <v>0.87029999999999996</v>
      </c>
      <c r="G54" s="115">
        <f>IF('Fig. 1.2 raw'!G52="very vulnerable",5,IF('Fig. 1.2 raw'!G52="vulnerable",4,IF('Fig. 1.2 raw'!G52="slightly vulnerable",3,IF('Fig. 1.2 raw'!G52="resilient",2,IF('Fig. 1.2 raw'!G52="very resilient",1,"n/d")))))</f>
        <v>3</v>
      </c>
      <c r="H54" s="110" t="str">
        <f>IF('Fig. 1.2 raw'!I52="PC","Protracted",IF('Fig. 1.2 raw'!I52="RC","Recurrent",""))</f>
        <v>Protracted</v>
      </c>
      <c r="I54" s="111">
        <f>'Fig. 1.2 raw'!J52</f>
        <v>5</v>
      </c>
      <c r="J54" s="110">
        <f>'Fig. 1.2 raw'!K52</f>
        <v>0</v>
      </c>
      <c r="K54" s="86">
        <f>'Fig. 1.2 raw'!L52</f>
        <v>1</v>
      </c>
      <c r="L54" s="111">
        <f>'Fig. 1.2 raw'!M52</f>
        <v>0</v>
      </c>
      <c r="M54" s="130"/>
      <c r="N54" s="88"/>
      <c r="O54" s="98" t="str">
        <f>'Fig. 1.2 raw'!R52</f>
        <v/>
      </c>
      <c r="P54" s="88">
        <f>'Fig. 1.2 raw'!O52</f>
        <v>274663651</v>
      </c>
      <c r="Q54" s="88">
        <f>'Fig. 1.2 raw'!Q52</f>
        <v>94692331</v>
      </c>
      <c r="R54" s="98">
        <f>'Fig. 1.2 raw'!S52</f>
        <v>0.34475741750043221</v>
      </c>
      <c r="T54" s="115" t="str">
        <f>IF('Fig. 1.2 raw'!H52=0,"n/a",'Fig. 1.2 raw'!H52)</f>
        <v>n/a</v>
      </c>
    </row>
    <row r="55" spans="2:20">
      <c r="B55" s="97" t="str">
        <f>'Fig. 1.2 raw'!B53</f>
        <v>LBY</v>
      </c>
      <c r="C55" s="84" t="str">
        <f>'Fig. 1.2 raw'!C53</f>
        <v>Libya</v>
      </c>
      <c r="D55" s="123">
        <f>'Fig. 1.2 raw'!D53</f>
        <v>1.3</v>
      </c>
      <c r="E55" s="119">
        <f>'Fig. 1.2 raw'!E53</f>
        <v>5</v>
      </c>
      <c r="F55" s="89">
        <f>'Fig. 1.2 raw'!F53/100</f>
        <v>0.31819999999999998</v>
      </c>
      <c r="G55" s="115">
        <f>IF('Fig. 1.2 raw'!G53="very vulnerable",5,IF('Fig. 1.2 raw'!G53="vulnerable",4,IF('Fig. 1.2 raw'!G53="slightly vulnerable",3,IF('Fig. 1.2 raw'!G53="resilient",2,IF('Fig. 1.2 raw'!G53="very resilient",1,"n/d")))))</f>
        <v>3</v>
      </c>
      <c r="H55" s="110" t="str">
        <f>IF('Fig. 1.2 raw'!I53="PC","Protracted",IF('Fig. 1.2 raw'!I53="RC","Recurrent",""))</f>
        <v>Protracted</v>
      </c>
      <c r="I55" s="111">
        <f>'Fig. 1.2 raw'!J53</f>
        <v>7</v>
      </c>
      <c r="J55" s="110">
        <f>'Fig. 1.2 raw'!K53</f>
        <v>0</v>
      </c>
      <c r="K55" s="86">
        <f>'Fig. 1.2 raw'!L53</f>
        <v>1</v>
      </c>
      <c r="L55" s="111">
        <f>'Fig. 1.2 raw'!M53</f>
        <v>0</v>
      </c>
      <c r="M55" s="130">
        <f>'Fig. 1.2 raw'!N53</f>
        <v>189122124</v>
      </c>
      <c r="N55" s="88">
        <f>'Fig. 1.2 raw'!P53</f>
        <v>157809198</v>
      </c>
      <c r="O55" s="98">
        <f>'Fig. 1.2 raw'!R53</f>
        <v>0.83443012727585486</v>
      </c>
      <c r="P55" s="88">
        <f>'Fig. 1.2 raw'!O53</f>
        <v>0</v>
      </c>
      <c r="Q55" s="88">
        <f>'Fig. 1.2 raw'!Q53</f>
        <v>0</v>
      </c>
      <c r="R55" s="98" t="str">
        <f>'Fig. 1.2 raw'!S53</f>
        <v/>
      </c>
      <c r="T55" s="115" t="str">
        <f>IF('Fig. 1.2 raw'!H53=0,"n/a",'Fig. 1.2 raw'!H53)</f>
        <v>n/a</v>
      </c>
    </row>
    <row r="56" spans="2:20">
      <c r="B56" s="97" t="str">
        <f>'Fig. 1.2 raw'!B54</f>
        <v>COG</v>
      </c>
      <c r="C56" s="84" t="str">
        <f>'Fig. 1.2 raw'!C54</f>
        <v>Congo (the)</v>
      </c>
      <c r="D56" s="123">
        <f>'Fig. 1.2 raw'!D54</f>
        <v>1.2</v>
      </c>
      <c r="E56" s="119">
        <f>'Fig. 1.2 raw'!E54</f>
        <v>3</v>
      </c>
      <c r="F56" s="89">
        <f>'Fig. 1.2 raw'!F54/100</f>
        <v>0.14419999999999999</v>
      </c>
      <c r="G56" s="115">
        <f>IF('Fig. 1.2 raw'!G54="very vulnerable",5,IF('Fig. 1.2 raw'!G54="vulnerable",4,IF('Fig. 1.2 raw'!G54="slightly vulnerable",3,IF('Fig. 1.2 raw'!G54="resilient",2,IF('Fig. 1.2 raw'!G54="very resilient",1,"n/d")))))</f>
        <v>4</v>
      </c>
      <c r="H56" s="110" t="str">
        <f>IF('Fig. 1.2 raw'!I54="PC","Protracted",IF('Fig. 1.2 raw'!I54="RC","Recurrent",""))</f>
        <v>Protracted</v>
      </c>
      <c r="I56" s="111">
        <f>'Fig. 1.2 raw'!J54</f>
        <v>8</v>
      </c>
      <c r="J56" s="110">
        <f>'Fig. 1.2 raw'!K54</f>
        <v>0</v>
      </c>
      <c r="K56" s="86">
        <f>'Fig. 1.2 raw'!L54</f>
        <v>1</v>
      </c>
      <c r="L56" s="111">
        <f>'Fig. 1.2 raw'!M54</f>
        <v>1</v>
      </c>
      <c r="M56" s="130"/>
      <c r="N56" s="88"/>
      <c r="O56" s="98" t="str">
        <f>'Fig. 1.2 raw'!R54</f>
        <v/>
      </c>
      <c r="P56" s="88">
        <f>'Fig. 1.2 raw'!O54</f>
        <v>11079843</v>
      </c>
      <c r="Q56" s="88">
        <f>'Fig. 1.2 raw'!Q54</f>
        <v>2796738</v>
      </c>
      <c r="R56" s="98">
        <f>'Fig. 1.2 raw'!S54</f>
        <v>0.25241675355869214</v>
      </c>
      <c r="T56" s="115" t="str">
        <f>IF('Fig. 1.2 raw'!H54=0,"n/a",'Fig. 1.2 raw'!H54)</f>
        <v>n/a</v>
      </c>
    </row>
    <row r="57" spans="2:20" ht="14.5" thickBot="1">
      <c r="B57" s="99" t="str">
        <f>'Fig. 1.2 raw'!B55</f>
        <v>VNM</v>
      </c>
      <c r="C57" s="122" t="str">
        <f>'Fig. 1.2 raw'!C55</f>
        <v>Viet Nam</v>
      </c>
      <c r="D57" s="124">
        <f>'Fig. 1.2 raw'!D55</f>
        <v>1</v>
      </c>
      <c r="E57" s="121">
        <f>'Fig. 1.2 raw'!E55</f>
        <v>3</v>
      </c>
      <c r="F57" s="117">
        <f>'Fig. 1.2 raw'!F55/100</f>
        <v>0.81440000000000001</v>
      </c>
      <c r="G57" s="116">
        <f>IF('Fig. 1.2 raw'!G55="very vulnerable",5,IF('Fig. 1.2 raw'!G55="vulnerable",4,IF('Fig. 1.2 raw'!G55="slightly vulnerable",3,IF('Fig. 1.2 raw'!G55="resilient",2,IF('Fig. 1.2 raw'!G55="very resilient",1,"n/d")))))</f>
        <v>4</v>
      </c>
      <c r="H57" s="112" t="str">
        <f>IF('Fig. 1.2 raw'!I55="PC","Protracted",IF('Fig. 1.2 raw'!I55="RC","Recurrent",""))</f>
        <v/>
      </c>
      <c r="I57" s="113"/>
      <c r="J57" s="127">
        <f>'Fig. 1.2 raw'!K55</f>
        <v>0</v>
      </c>
      <c r="K57" s="128">
        <f>'Fig. 1.2 raw'!L55</f>
        <v>0</v>
      </c>
      <c r="L57" s="129">
        <f>'Fig. 1.2 raw'!M55</f>
        <v>1</v>
      </c>
      <c r="M57" s="131"/>
      <c r="N57" s="125"/>
      <c r="O57" s="133" t="str">
        <f>'Fig. 1.2 raw'!R55</f>
        <v/>
      </c>
      <c r="P57" s="125">
        <f>'Fig. 1.2 raw'!O55</f>
        <v>0</v>
      </c>
      <c r="Q57" s="93">
        <f>'Fig. 1.2 raw'!Q55</f>
        <v>0</v>
      </c>
      <c r="R57" s="101" t="str">
        <f>'Fig. 1.2 raw'!S55</f>
        <v/>
      </c>
      <c r="T57" s="116" t="str">
        <f>IF('Fig. 1.2 raw'!H55=0,"n/a",'Fig. 1.2 raw'!H55)</f>
        <v>n/a</v>
      </c>
    </row>
    <row r="58" spans="2:20">
      <c r="B58" s="42" t="s">
        <v>202</v>
      </c>
      <c r="H58" s="39"/>
      <c r="I58" s="40"/>
    </row>
  </sheetData>
  <mergeCells count="3">
    <mergeCell ref="E7:G7"/>
    <mergeCell ref="J7:L7"/>
    <mergeCell ref="M7:R7"/>
  </mergeCells>
  <pageMargins left="0.7" right="0.7" top="0.75" bottom="0.75" header="0.3" footer="0.3"/>
  <pageSetup paperSize="9" orientation="portrait" r:id="rId1"/>
  <legacy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U56"/>
  <sheetViews>
    <sheetView zoomScale="70" zoomScaleNormal="70" workbookViewId="0">
      <selection activeCell="B14" activeCellId="1" sqref="H14 B14"/>
    </sheetView>
  </sheetViews>
  <sheetFormatPr defaultRowHeight="14"/>
  <cols>
    <col min="1" max="1" width="11.9140625" customWidth="1"/>
    <col min="2" max="2" width="12.6640625" customWidth="1"/>
    <col min="3" max="3" width="42.4140625" customWidth="1"/>
    <col min="4" max="4" width="13.25" customWidth="1"/>
    <col min="5" max="5" width="14.5" customWidth="1"/>
    <col min="6" max="6" width="28.6640625" customWidth="1"/>
    <col min="7" max="7" width="28.6640625" style="39" customWidth="1"/>
    <col min="8" max="8" width="27.25" style="39" customWidth="1"/>
    <col min="9" max="9" width="21.1640625" style="39" customWidth="1"/>
    <col min="10" max="10" width="14.6640625" customWidth="1"/>
    <col min="11" max="11" width="20.1640625" customWidth="1"/>
    <col min="12" max="12" width="22.1640625" style="40" customWidth="1"/>
    <col min="13" max="13" width="27.6640625" customWidth="1"/>
    <col min="14" max="14" width="27.5" customWidth="1"/>
    <col min="15" max="16" width="27.5" style="39" customWidth="1"/>
    <col min="17" max="19" width="28.75" style="39" customWidth="1"/>
  </cols>
  <sheetData>
    <row r="1" spans="1:21">
      <c r="A1" s="38" t="s">
        <v>1</v>
      </c>
      <c r="B1" t="s">
        <v>238</v>
      </c>
    </row>
    <row r="2" spans="1:21" s="39" customFormat="1">
      <c r="A2" s="38" t="s">
        <v>0</v>
      </c>
      <c r="L2" s="40"/>
    </row>
    <row r="3" spans="1:21">
      <c r="A3" s="38" t="s">
        <v>104</v>
      </c>
      <c r="B3" s="47"/>
    </row>
    <row r="4" spans="1:21" s="39" customFormat="1" ht="14.5" thickBot="1">
      <c r="A4" s="38"/>
      <c r="B4" s="47"/>
      <c r="L4" s="40"/>
    </row>
    <row r="5" spans="1:21" ht="66.75" customHeight="1" thickBot="1">
      <c r="B5" s="78" t="s">
        <v>93</v>
      </c>
      <c r="C5" s="81" t="s">
        <v>41</v>
      </c>
      <c r="D5" s="81" t="s">
        <v>105</v>
      </c>
      <c r="E5" s="81" t="s">
        <v>205</v>
      </c>
      <c r="F5" s="81" t="s">
        <v>266</v>
      </c>
      <c r="G5" s="81" t="s">
        <v>267</v>
      </c>
      <c r="H5" s="81" t="s">
        <v>268</v>
      </c>
      <c r="I5" s="81" t="s">
        <v>243</v>
      </c>
      <c r="J5" s="81" t="s">
        <v>203</v>
      </c>
      <c r="K5" s="81" t="s">
        <v>91</v>
      </c>
      <c r="L5" s="81" t="s">
        <v>92</v>
      </c>
      <c r="M5" s="95" t="s">
        <v>200</v>
      </c>
      <c r="N5" s="81" t="s">
        <v>102</v>
      </c>
      <c r="O5" s="81" t="s">
        <v>103</v>
      </c>
      <c r="P5" s="81" t="s">
        <v>198</v>
      </c>
      <c r="Q5" s="81" t="s">
        <v>199</v>
      </c>
      <c r="R5" s="81" t="s">
        <v>193</v>
      </c>
      <c r="S5" s="96" t="s">
        <v>194</v>
      </c>
      <c r="T5" s="79"/>
      <c r="U5" s="48"/>
    </row>
    <row r="6" spans="1:21" s="39" customFormat="1" ht="66.75" customHeight="1" thickBot="1">
      <c r="B6" s="78" t="s">
        <v>196</v>
      </c>
      <c r="C6" s="81" t="s">
        <v>201</v>
      </c>
      <c r="D6" s="81" t="s">
        <v>237</v>
      </c>
      <c r="E6" s="81" t="s">
        <v>204</v>
      </c>
      <c r="F6" s="81" t="s">
        <v>230</v>
      </c>
      <c r="G6" s="81" t="s">
        <v>228</v>
      </c>
      <c r="H6" s="81" t="s">
        <v>226</v>
      </c>
      <c r="I6" s="81" t="s">
        <v>224</v>
      </c>
      <c r="J6" s="81" t="s">
        <v>225</v>
      </c>
      <c r="K6" s="81" t="s">
        <v>239</v>
      </c>
      <c r="L6" s="81" t="s">
        <v>240</v>
      </c>
      <c r="M6" s="95" t="s">
        <v>241</v>
      </c>
      <c r="N6" s="81" t="s">
        <v>222</v>
      </c>
      <c r="O6" s="81" t="s">
        <v>221</v>
      </c>
      <c r="P6" s="81" t="s">
        <v>223</v>
      </c>
      <c r="Q6" s="81" t="s">
        <v>220</v>
      </c>
      <c r="R6" s="81"/>
      <c r="S6" s="96"/>
      <c r="T6" s="79"/>
      <c r="U6" s="48"/>
    </row>
    <row r="7" spans="1:21">
      <c r="A7">
        <v>1</v>
      </c>
      <c r="B7" s="97" t="s">
        <v>185</v>
      </c>
      <c r="C7" s="85" t="s">
        <v>42</v>
      </c>
      <c r="D7" s="85">
        <f>INDEX(crises_map!$B$2:$U$74,MATCH('Fig. 1.2 raw'!$B7,crises_map!$A$2:$A$74,0),MATCH('Fig. 1.2 raw'!D$6,crises_map!$B$1:$U$1,0))</f>
        <v>24.16</v>
      </c>
      <c r="E7" s="86">
        <f>INDEX(crises_map!$B$2:$U$74,MATCH('Fig. 1.2 raw'!$B7,crises_map!$A$2:$A$74,0),MATCH('Fig. 1.2 raw'!E$6,crises_map!$B$1:$U$1,0))</f>
        <v>5</v>
      </c>
      <c r="F7" s="87">
        <f>INDEX(crises_map!$B$2:$U$74,MATCH('Fig. 1.2 raw'!$B7,crises_map!$A$2:$A$74,0),MATCH('Fig. 1.2 raw'!F$6,crises_map!$B$1:$U$1,0))</f>
        <v>2.13</v>
      </c>
      <c r="G7" s="87" t="str">
        <f>INDEX(crises_map!$B$2:$U$74,MATCH('Fig. 1.2 raw'!$B7,crises_map!$A$2:$A$74,0),MATCH('Fig. 1.2 raw'!G$6,crises_map!$B$1:$U$1,0))</f>
        <v>very vulnerable</v>
      </c>
      <c r="H7" s="87">
        <f>INDEX(crises_map!$B$2:$U$74,MATCH('Fig. 1.2 raw'!$B7,crises_map!$A$2:$A$74,0),MATCH('Fig. 1.2 raw'!H$6,crises_map!$B$1:$U$1,0))</f>
        <v>3</v>
      </c>
      <c r="I7" s="86" t="str">
        <f>INDEX(crises_map!$B$2:$U$74,MATCH('Fig. 1.2 raw'!$B7,crises_map!$A$2:$A$74,0),MATCH('Fig. 1.2 raw'!I$6,crises_map!$B$1:$U$1,0))</f>
        <v>PC</v>
      </c>
      <c r="J7" s="86">
        <f>INDEX(crises_map!$B$2:$U$74,MATCH('Fig. 1.2 raw'!$B7,crises_map!$A$2:$A$74,0),MATCH('Fig. 1.2 raw'!J$6,crises_map!$B$1:$U$1,0))</f>
        <v>14</v>
      </c>
      <c r="K7" s="86">
        <f>INDEX(crises_map!$B$2:$U$74,MATCH('Fig. 1.2 raw'!$B7,crises_map!$A$2:$A$74,0),MATCH('Fig. 1.2 raw'!K$6,crises_map!$B$1:$U$1,0))</f>
        <v>1</v>
      </c>
      <c r="L7" s="86">
        <f>INDEX(crises_map!$B$2:$U$74,MATCH('Fig. 1.2 raw'!$B7,crises_map!$A$2:$A$74,0),MATCH('Fig. 1.2 raw'!L$6,crises_map!$B$1:$U$1,0))</f>
        <v>1</v>
      </c>
      <c r="M7" s="86">
        <f>INDEX(crises_map!$B$2:$U$74,MATCH('Fig. 1.2 raw'!$B7,crises_map!$A$2:$A$74,0),MATCH('Fig. 1.2 raw'!M$6,crises_map!$B$1:$U$1,0))</f>
        <v>1</v>
      </c>
      <c r="N7" s="88">
        <f>INDEX(crises_map!$B$2:$U$74,MATCH('Fig. 1.2 raw'!$B7,crises_map!$A$2:$A$74,0),MATCH('Fig. 1.2 raw'!N$6,crises_map!$B$1:$U$1,0))</f>
        <v>3853456397</v>
      </c>
      <c r="O7" s="88">
        <f>INDEX(crises_map!$B$2:$U$74,MATCH('Fig. 1.2 raw'!$B7,crises_map!$A$2:$A$74,0),MATCH('Fig. 1.2 raw'!O$6,crises_map!$B$1:$U$1,0))</f>
        <v>0</v>
      </c>
      <c r="P7" s="88">
        <f>INDEX(crises_map!$B$2:$U$74,MATCH('Fig. 1.2 raw'!$B7,crises_map!$A$2:$A$74,0),MATCH('Fig. 1.2 raw'!P$6,crises_map!$B$1:$U$1,0))</f>
        <v>2425347763</v>
      </c>
      <c r="Q7" s="88">
        <f>INDEX(crises_map!$C$2:$U$74,MATCH('Fig. 1.2 raw'!$B7,crises_map!$A$2:$A$74,0),MATCH('Fig. 1.2 raw'!Q$6,crises_map!$C$1:$U$1,0))</f>
        <v>9090712</v>
      </c>
      <c r="R7" s="89">
        <f>IFERROR(P7/N7,"")</f>
        <v>0.62939540846710662</v>
      </c>
      <c r="S7" s="98" t="str">
        <f>IFERROR(Q7/O7,"")</f>
        <v/>
      </c>
      <c r="T7" s="83"/>
    </row>
    <row r="8" spans="1:21">
      <c r="A8" s="39">
        <v>2</v>
      </c>
      <c r="B8" s="97" t="s">
        <v>141</v>
      </c>
      <c r="C8" s="85" t="s">
        <v>45</v>
      </c>
      <c r="D8" s="85">
        <f>INDEX(crises_map!$B$2:$U$74,MATCH('Fig. 1.2 raw'!$B8,crises_map!$A$2:$A$74,0),MATCH('Fig. 1.2 raw'!D$6,crises_map!$B$1:$U$1,0))</f>
        <v>23.902819000000001</v>
      </c>
      <c r="E8" s="86">
        <f>INDEX(crises_map!$B$2:$U$74,MATCH('Fig. 1.2 raw'!$B8,crises_map!$A$2:$A$74,0),MATCH('Fig. 1.2 raw'!E$6,crises_map!$B$1:$U$1,0))</f>
        <v>5</v>
      </c>
      <c r="F8" s="87">
        <f>INDEX(crises_map!$B$2:$U$74,MATCH('Fig. 1.2 raw'!$B8,crises_map!$A$2:$A$74,0),MATCH('Fig. 1.2 raw'!F$6,crises_map!$B$1:$U$1,0))</f>
        <v>21.01</v>
      </c>
      <c r="G8" s="87" t="str">
        <f>INDEX(crises_map!$B$2:$U$74,MATCH('Fig. 1.2 raw'!$B8,crises_map!$A$2:$A$74,0),MATCH('Fig. 1.2 raw'!G$6,crises_map!$B$1:$U$1,0))</f>
        <v>very vulnerable</v>
      </c>
      <c r="H8" s="87">
        <f>INDEX(crises_map!$B$2:$U$74,MATCH('Fig. 1.2 raw'!$B8,crises_map!$A$2:$A$74,0),MATCH('Fig. 1.2 raw'!H$6,crises_map!$B$1:$U$1,0))</f>
        <v>3</v>
      </c>
      <c r="I8" s="86" t="str">
        <f>INDEX(crises_map!$B$2:$U$74,MATCH('Fig. 1.2 raw'!$B8,crises_map!$A$2:$A$74,0),MATCH('Fig. 1.2 raw'!I$6,crises_map!$B$1:$U$1,0))</f>
        <v>PC</v>
      </c>
      <c r="J8" s="86">
        <f>INDEX(crises_map!$B$2:$U$74,MATCH('Fig. 1.2 raw'!$B8,crises_map!$A$2:$A$74,0),MATCH('Fig. 1.2 raw'!J$6,crises_map!$B$1:$U$1,0))</f>
        <v>8</v>
      </c>
      <c r="K8" s="86">
        <f>INDEX(crises_map!$B$2:$U$74,MATCH('Fig. 1.2 raw'!$B8,crises_map!$A$2:$A$74,0),MATCH('Fig. 1.2 raw'!K$6,crises_map!$B$1:$U$1,0))</f>
        <v>1</v>
      </c>
      <c r="L8" s="86">
        <f>INDEX(crises_map!$B$2:$U$74,MATCH('Fig. 1.2 raw'!$B8,crises_map!$A$2:$A$74,0),MATCH('Fig. 1.2 raw'!L$6,crises_map!$B$1:$U$1,0))</f>
        <v>1</v>
      </c>
      <c r="M8" s="86">
        <f>INDEX(crises_map!$B$2:$U$74,MATCH('Fig. 1.2 raw'!$B8,crises_map!$A$2:$A$74,0),MATCH('Fig. 1.2 raw'!M$6,crises_map!$B$1:$U$1,0))</f>
        <v>1</v>
      </c>
      <c r="N8" s="88">
        <f>INDEX(crises_map!$B$2:$U$74,MATCH('Fig. 1.2 raw'!$B8,crises_map!$A$2:$A$74,0),MATCH('Fig. 1.2 raw'!N$6,crises_map!$B$1:$U$1,0))</f>
        <v>2444979181</v>
      </c>
      <c r="O8" s="88">
        <f>INDEX(crises_map!$B$2:$U$74,MATCH('Fig. 1.2 raw'!$B8,crises_map!$A$2:$A$74,0),MATCH('Fig. 1.2 raw'!O$6,crises_map!$B$1:$U$1,0))</f>
        <v>303675959</v>
      </c>
      <c r="P8" s="88">
        <f>INDEX(crises_map!$B$2:$U$74,MATCH('Fig. 1.2 raw'!$B8,crises_map!$A$2:$A$74,0),MATCH('Fig. 1.2 raw'!P$6,crises_map!$B$1:$U$1,0))</f>
        <v>1377017980</v>
      </c>
      <c r="Q8" s="88">
        <f>INDEX(crises_map!$C$2:$U$74,MATCH('Fig. 1.2 raw'!$B8,crises_map!$A$2:$A$74,0),MATCH('Fig. 1.2 raw'!Q$6,crises_map!$C$1:$U$1,0))</f>
        <v>52550418</v>
      </c>
      <c r="R8" s="89">
        <f t="shared" ref="R8:R46" si="0">IFERROR(P8/N8,"")</f>
        <v>0.56320233345986925</v>
      </c>
      <c r="S8" s="98">
        <f t="shared" ref="S8:S46" si="1">IFERROR(Q8/O8,"")</f>
        <v>0.17304767283207953</v>
      </c>
      <c r="T8" s="83"/>
    </row>
    <row r="9" spans="1:21">
      <c r="A9" s="39">
        <v>3</v>
      </c>
      <c r="B9" s="97" t="s">
        <v>133</v>
      </c>
      <c r="C9" s="85" t="s">
        <v>94</v>
      </c>
      <c r="D9" s="85">
        <f>INDEX(crises_map!$B$2:$U$74,MATCH('Fig. 1.2 raw'!$B9,crises_map!$A$2:$A$74,0),MATCH('Fig. 1.2 raw'!D$6,crises_map!$B$1:$U$1,0))</f>
        <v>19.616782000000001</v>
      </c>
      <c r="E9" s="86">
        <f>INDEX(crises_map!$B$2:$U$74,MATCH('Fig. 1.2 raw'!$B9,crises_map!$A$2:$A$74,0),MATCH('Fig. 1.2 raw'!E$6,crises_map!$B$1:$U$1,0))</f>
        <v>4</v>
      </c>
      <c r="F9" s="87">
        <f>INDEX(crises_map!$B$2:$U$74,MATCH('Fig. 1.2 raw'!$B9,crises_map!$A$2:$A$74,0),MATCH('Fig. 1.2 raw'!F$6,crises_map!$B$1:$U$1,0))</f>
        <v>0.87</v>
      </c>
      <c r="G9" s="87" t="str">
        <f>INDEX(crises_map!$B$2:$U$74,MATCH('Fig. 1.2 raw'!$B9,crises_map!$A$2:$A$74,0),MATCH('Fig. 1.2 raw'!G$6,crises_map!$B$1:$U$1,0))</f>
        <v>very vulnerable</v>
      </c>
      <c r="H9" s="87">
        <f>INDEX(crises_map!$B$2:$U$74,MATCH('Fig. 1.2 raw'!$B9,crises_map!$A$2:$A$74,0),MATCH('Fig. 1.2 raw'!H$6,crises_map!$B$1:$U$1,0))</f>
        <v>3</v>
      </c>
      <c r="I9" s="86" t="str">
        <f>INDEX(crises_map!$B$2:$U$74,MATCH('Fig. 1.2 raw'!$B9,crises_map!$A$2:$A$74,0),MATCH('Fig. 1.2 raw'!I$6,crises_map!$B$1:$U$1,0))</f>
        <v>PC</v>
      </c>
      <c r="J9" s="86">
        <f>INDEX(crises_map!$B$2:$U$74,MATCH('Fig. 1.2 raw'!$B9,crises_map!$A$2:$A$74,0),MATCH('Fig. 1.2 raw'!J$6,crises_map!$B$1:$U$1,0))</f>
        <v>22</v>
      </c>
      <c r="K9" s="86">
        <f>INDEX(crises_map!$B$2:$U$74,MATCH('Fig. 1.2 raw'!$B9,crises_map!$A$2:$A$74,0),MATCH('Fig. 1.2 raw'!K$6,crises_map!$B$1:$U$1,0))</f>
        <v>1</v>
      </c>
      <c r="L9" s="86">
        <f>INDEX(crises_map!$B$2:$U$74,MATCH('Fig. 1.2 raw'!$B9,crises_map!$A$2:$A$74,0),MATCH('Fig. 1.2 raw'!L$6,crises_map!$B$1:$U$1,0))</f>
        <v>1</v>
      </c>
      <c r="M9" s="86">
        <f>INDEX(crises_map!$B$2:$U$74,MATCH('Fig. 1.2 raw'!$B9,crises_map!$A$2:$A$74,0),MATCH('Fig. 1.2 raw'!M$6,crises_map!$B$1:$U$1,0))</f>
        <v>1</v>
      </c>
      <c r="N9" s="88">
        <f>INDEX(crises_map!$B$2:$U$74,MATCH('Fig. 1.2 raw'!$B9,crises_map!$A$2:$A$74,0),MATCH('Fig. 1.2 raw'!N$6,crises_map!$B$1:$U$1,0))</f>
        <v>1984303303</v>
      </c>
      <c r="O9" s="88">
        <f>INDEX(crises_map!$B$2:$U$74,MATCH('Fig. 1.2 raw'!$B9,crises_map!$A$2:$A$74,0),MATCH('Fig. 1.2 raw'!O$6,crises_map!$B$1:$U$1,0))</f>
        <v>71297673</v>
      </c>
      <c r="P9" s="88">
        <f>INDEX(crises_map!$B$2:$U$74,MATCH('Fig. 1.2 raw'!$B9,crises_map!$A$2:$A$74,0),MATCH('Fig. 1.2 raw'!P$6,crises_map!$B$1:$U$1,0))</f>
        <v>876019658</v>
      </c>
      <c r="Q9" s="88">
        <f>INDEX(crises_map!$C$2:$U$74,MATCH('Fig. 1.2 raw'!$B9,crises_map!$A$2:$A$74,0),MATCH('Fig. 1.2 raw'!Q$6,crises_map!$C$1:$U$1,0))</f>
        <v>19804526</v>
      </c>
      <c r="R9" s="89">
        <f t="shared" si="0"/>
        <v>0.44147467611205199</v>
      </c>
      <c r="S9" s="98">
        <f t="shared" si="1"/>
        <v>0.27777240359583683</v>
      </c>
      <c r="T9" s="83"/>
    </row>
    <row r="10" spans="1:21">
      <c r="A10" s="39">
        <v>4</v>
      </c>
      <c r="B10" s="97" t="s">
        <v>121</v>
      </c>
      <c r="C10" s="85" t="s">
        <v>48</v>
      </c>
      <c r="D10" s="85">
        <f>INDEX(crises_map!$B$2:$U$74,MATCH('Fig. 1.2 raw'!$B10,crises_map!$A$2:$A$74,0),MATCH('Fig. 1.2 raw'!D$6,crises_map!$B$1:$U$1,0))</f>
        <v>18.399999999999999</v>
      </c>
      <c r="E10" s="86">
        <f>INDEX(crises_map!$B$2:$U$74,MATCH('Fig. 1.2 raw'!$B10,crises_map!$A$2:$A$74,0),MATCH('Fig. 1.2 raw'!E$6,crises_map!$B$1:$U$1,0))</f>
        <v>4</v>
      </c>
      <c r="F10" s="87">
        <f>INDEX(crises_map!$B$2:$U$74,MATCH('Fig. 1.2 raw'!$B10,crises_map!$A$2:$A$74,0),MATCH('Fig. 1.2 raw'!F$6,crises_map!$B$1:$U$1,0))</f>
        <v>13.19</v>
      </c>
      <c r="G10" s="87" t="str">
        <f>INDEX(crises_map!$B$2:$U$74,MATCH('Fig. 1.2 raw'!$B10,crises_map!$A$2:$A$74,0),MATCH('Fig. 1.2 raw'!G$6,crises_map!$B$1:$U$1,0))</f>
        <v>very vulnerable</v>
      </c>
      <c r="H10" s="87">
        <f>INDEX(crises_map!$B$2:$U$74,MATCH('Fig. 1.2 raw'!$B10,crises_map!$A$2:$A$74,0),MATCH('Fig. 1.2 raw'!H$6,crises_map!$B$1:$U$1,0))</f>
        <v>3</v>
      </c>
      <c r="I10" s="86" t="str">
        <f>INDEX(crises_map!$B$2:$U$74,MATCH('Fig. 1.2 raw'!$B10,crises_map!$A$2:$A$74,0),MATCH('Fig. 1.2 raw'!I$6,crises_map!$B$1:$U$1,0))</f>
        <v>PC</v>
      </c>
      <c r="J10" s="86">
        <f>INDEX(crises_map!$B$2:$U$74,MATCH('Fig. 1.2 raw'!$B10,crises_map!$A$2:$A$74,0),MATCH('Fig. 1.2 raw'!J$6,crises_map!$B$1:$U$1,0))</f>
        <v>14</v>
      </c>
      <c r="K10" s="86">
        <f>INDEX(crises_map!$B$2:$U$74,MATCH('Fig. 1.2 raw'!$B10,crises_map!$A$2:$A$74,0),MATCH('Fig. 1.2 raw'!K$6,crises_map!$B$1:$U$1,0))</f>
        <v>1</v>
      </c>
      <c r="L10" s="86">
        <f>INDEX(crises_map!$B$2:$U$74,MATCH('Fig. 1.2 raw'!$B10,crises_map!$A$2:$A$74,0),MATCH('Fig. 1.2 raw'!L$6,crises_map!$B$1:$U$1,0))</f>
        <v>1</v>
      </c>
      <c r="M10" s="86">
        <f>INDEX(crises_map!$B$2:$U$74,MATCH('Fig. 1.2 raw'!$B10,crises_map!$A$2:$A$74,0),MATCH('Fig. 1.2 raw'!M$6,crises_map!$B$1:$U$1,0))</f>
        <v>1</v>
      </c>
      <c r="N10" s="88">
        <f>INDEX(crises_map!$B$2:$U$74,MATCH('Fig. 1.2 raw'!$B10,crises_map!$A$2:$A$74,0),MATCH('Fig. 1.2 raw'!N$6,crises_map!$B$1:$U$1,0))</f>
        <v>1474927646</v>
      </c>
      <c r="O10" s="88">
        <f>INDEX(crises_map!$B$2:$U$74,MATCH('Fig. 1.2 raw'!$B10,crises_map!$A$2:$A$74,0),MATCH('Fig. 1.2 raw'!O$6,crises_map!$B$1:$U$1,0))</f>
        <v>0</v>
      </c>
      <c r="P10" s="88">
        <f>INDEX(crises_map!$B$2:$U$74,MATCH('Fig. 1.2 raw'!$B10,crises_map!$A$2:$A$74,0),MATCH('Fig. 1.2 raw'!P$6,crises_map!$B$1:$U$1,0))</f>
        <v>2074805210</v>
      </c>
      <c r="Q10" s="88">
        <f>INDEX(crises_map!$C$2:$U$74,MATCH('Fig. 1.2 raw'!$B10,crises_map!$A$2:$A$74,0),MATCH('Fig. 1.2 raw'!Q$6,crises_map!$C$1:$U$1,0))</f>
        <v>0</v>
      </c>
      <c r="R10" s="89">
        <f t="shared" si="0"/>
        <v>1.4067166044564059</v>
      </c>
      <c r="S10" s="98" t="str">
        <f t="shared" si="1"/>
        <v/>
      </c>
      <c r="T10" s="83"/>
    </row>
    <row r="11" spans="1:21">
      <c r="A11" s="39">
        <v>5</v>
      </c>
      <c r="B11" s="97" t="s">
        <v>164</v>
      </c>
      <c r="C11" s="85" t="s">
        <v>47</v>
      </c>
      <c r="D11" s="85">
        <f>INDEX(crises_map!$B$2:$U$74,MATCH('Fig. 1.2 raw'!$B11,crises_map!$A$2:$A$74,0),MATCH('Fig. 1.2 raw'!D$6,crises_map!$B$1:$U$1,0))</f>
        <v>16.37</v>
      </c>
      <c r="E11" s="86">
        <f>INDEX(crises_map!$B$2:$U$74,MATCH('Fig. 1.2 raw'!$B11,crises_map!$A$2:$A$74,0),MATCH('Fig. 1.2 raw'!E$6,crises_map!$B$1:$U$1,0))</f>
        <v>4</v>
      </c>
      <c r="F11" s="87">
        <f>INDEX(crises_map!$B$2:$U$74,MATCH('Fig. 1.2 raw'!$B11,crises_map!$A$2:$A$74,0),MATCH('Fig. 1.2 raw'!F$6,crises_map!$B$1:$U$1,0))</f>
        <v>10.68</v>
      </c>
      <c r="G11" s="87" t="str">
        <f>INDEX(crises_map!$B$2:$U$74,MATCH('Fig. 1.2 raw'!$B11,crises_map!$A$2:$A$74,0),MATCH('Fig. 1.2 raw'!G$6,crises_map!$B$1:$U$1,0))</f>
        <v>vulnerable</v>
      </c>
      <c r="H11" s="87">
        <f>INDEX(crises_map!$B$2:$U$74,MATCH('Fig. 1.2 raw'!$B11,crises_map!$A$2:$A$74,0),MATCH('Fig. 1.2 raw'!H$6,crises_map!$B$1:$U$1,0))</f>
        <v>2</v>
      </c>
      <c r="I11" s="86" t="str">
        <f>INDEX(crises_map!$B$2:$U$74,MATCH('Fig. 1.2 raw'!$B11,crises_map!$A$2:$A$74,0),MATCH('Fig. 1.2 raw'!I$6,crises_map!$B$1:$U$1,0))</f>
        <v>PC</v>
      </c>
      <c r="J11" s="86">
        <f>INDEX(crises_map!$B$2:$U$74,MATCH('Fig. 1.2 raw'!$B11,crises_map!$A$2:$A$74,0),MATCH('Fig. 1.2 raw'!J$6,crises_map!$B$1:$U$1,0))</f>
        <v>8</v>
      </c>
      <c r="K11" s="86">
        <f>INDEX(crises_map!$B$2:$U$74,MATCH('Fig. 1.2 raw'!$B11,crises_map!$A$2:$A$74,0),MATCH('Fig. 1.2 raw'!K$6,crises_map!$B$1:$U$1,0))</f>
        <v>1</v>
      </c>
      <c r="L11" s="86">
        <f>INDEX(crises_map!$B$2:$U$74,MATCH('Fig. 1.2 raw'!$B11,crises_map!$A$2:$A$74,0),MATCH('Fig. 1.2 raw'!L$6,crises_map!$B$1:$U$1,0))</f>
        <v>1</v>
      </c>
      <c r="M11" s="86">
        <f>INDEX(crises_map!$B$2:$U$74,MATCH('Fig. 1.2 raw'!$B11,crises_map!$A$2:$A$74,0),MATCH('Fig. 1.2 raw'!M$6,crises_map!$B$1:$U$1,0))</f>
        <v>0</v>
      </c>
      <c r="N11" s="88">
        <f>INDEX(crises_map!$B$2:$U$74,MATCH('Fig. 1.2 raw'!$B11,crises_map!$A$2:$A$74,0),MATCH('Fig. 1.2 raw'!N$6,crises_map!$B$1:$U$1,0))</f>
        <v>1005897038</v>
      </c>
      <c r="O11" s="88">
        <f>INDEX(crises_map!$B$2:$U$74,MATCH('Fig. 1.2 raw'!$B11,crises_map!$A$2:$A$74,0),MATCH('Fig. 1.2 raw'!O$6,crises_map!$B$1:$U$1,0))</f>
        <v>0</v>
      </c>
      <c r="P11" s="88">
        <f>INDEX(crises_map!$B$2:$U$74,MATCH('Fig. 1.2 raw'!$B11,crises_map!$A$2:$A$74,0),MATCH('Fig. 1.2 raw'!P$6,crises_map!$B$1:$U$1,0))</f>
        <v>724538353</v>
      </c>
      <c r="Q11" s="88">
        <f>INDEX(crises_map!$C$2:$U$74,MATCH('Fig. 1.2 raw'!$B11,crises_map!$A$2:$A$74,0),MATCH('Fig. 1.2 raw'!Q$6,crises_map!$C$1:$U$1,0))</f>
        <v>0</v>
      </c>
      <c r="R11" s="89">
        <f t="shared" si="0"/>
        <v>0.72029077095264293</v>
      </c>
      <c r="S11" s="98" t="str">
        <f t="shared" si="1"/>
        <v/>
      </c>
      <c r="T11" s="83"/>
    </row>
    <row r="12" spans="1:21">
      <c r="A12" s="39">
        <v>6</v>
      </c>
      <c r="B12" s="97" t="s">
        <v>183</v>
      </c>
      <c r="C12" s="85" t="s">
        <v>99</v>
      </c>
      <c r="D12" s="85">
        <f>INDEX(crises_map!$B$2:$U$74,MATCH('Fig. 1.2 raw'!$B12,crises_map!$A$2:$A$74,0),MATCH('Fig. 1.2 raw'!D$6,crises_map!$B$1:$U$1,0))</f>
        <v>14.8</v>
      </c>
      <c r="E12" s="86">
        <f>INDEX(crises_map!$B$2:$U$74,MATCH('Fig. 1.2 raw'!$B12,crises_map!$A$2:$A$74,0),MATCH('Fig. 1.2 raw'!E$6,crises_map!$B$1:$U$1,0))</f>
        <v>3</v>
      </c>
      <c r="F12" s="87">
        <f>INDEX(crises_map!$B$2:$U$74,MATCH('Fig. 1.2 raw'!$B12,crises_map!$A$2:$A$74,0),MATCH('Fig. 1.2 raw'!F$6,crises_map!$B$1:$U$1,0))</f>
        <v>77.19</v>
      </c>
      <c r="G12" s="87" t="str">
        <f>INDEX(crises_map!$B$2:$U$74,MATCH('Fig. 1.2 raw'!$B12,crises_map!$A$2:$A$74,0),MATCH('Fig. 1.2 raw'!G$6,crises_map!$B$1:$U$1,0))</f>
        <v>resilient</v>
      </c>
      <c r="H12" s="87">
        <f>INDEX(crises_map!$B$2:$U$74,MATCH('Fig. 1.2 raw'!$B12,crises_map!$A$2:$A$74,0),MATCH('Fig. 1.2 raw'!H$6,crises_map!$B$1:$U$1,0))</f>
        <v>0</v>
      </c>
      <c r="I12" s="86" t="str">
        <f>INDEX(crises_map!$B$2:$U$74,MATCH('Fig. 1.2 raw'!$B12,crises_map!$A$2:$A$74,0),MATCH('Fig. 1.2 raw'!I$6,crises_map!$B$1:$U$1,0))</f>
        <v>RC</v>
      </c>
      <c r="J12" s="86">
        <f>INDEX(crises_map!$B$2:$U$74,MATCH('Fig. 1.2 raw'!$B12,crises_map!$A$2:$A$74,0),MATCH('Fig. 1.2 raw'!J$6,crises_map!$B$1:$U$1,0))</f>
        <v>4</v>
      </c>
      <c r="K12" s="86">
        <f>INDEX(crises_map!$B$2:$U$74,MATCH('Fig. 1.2 raw'!$B12,crises_map!$A$2:$A$74,0),MATCH('Fig. 1.2 raw'!K$6,crises_map!$B$1:$U$1,0))</f>
        <v>1</v>
      </c>
      <c r="L12" s="86">
        <f>INDEX(crises_map!$B$2:$U$74,MATCH('Fig. 1.2 raw'!$B12,crises_map!$A$2:$A$74,0),MATCH('Fig. 1.2 raw'!L$6,crises_map!$B$1:$U$1,0))</f>
        <v>1</v>
      </c>
      <c r="M12" s="86">
        <f>INDEX(crises_map!$B$2:$U$74,MATCH('Fig. 1.2 raw'!$B12,crises_map!$A$2:$A$74,0),MATCH('Fig. 1.2 raw'!M$6,crises_map!$B$1:$U$1,0))</f>
        <v>1</v>
      </c>
      <c r="N12" s="88">
        <f>INDEX(crises_map!$B$2:$U$74,MATCH('Fig. 1.2 raw'!$B12,crises_map!$A$2:$A$74,0),MATCH('Fig. 1.2 raw'!N$6,crises_map!$B$1:$U$1,0))</f>
        <v>708098081</v>
      </c>
      <c r="O12" s="88">
        <f>INDEX(crises_map!$B$2:$U$74,MATCH('Fig. 1.2 raw'!$B12,crises_map!$A$2:$A$74,0),MATCH('Fig. 1.2 raw'!O$6,crises_map!$B$1:$U$1,0))</f>
        <v>0</v>
      </c>
      <c r="P12" s="88">
        <f>INDEX(crises_map!$B$2:$U$74,MATCH('Fig. 1.2 raw'!$B12,crises_map!$A$2:$A$74,0),MATCH('Fig. 1.2 raw'!P$6,crises_map!$B$1:$U$1,0))</f>
        <v>279294195</v>
      </c>
      <c r="Q12" s="88">
        <f>INDEX(crises_map!$C$2:$U$74,MATCH('Fig. 1.2 raw'!$B12,crises_map!$A$2:$A$74,0),MATCH('Fig. 1.2 raw'!Q$6,crises_map!$C$1:$U$1,0))</f>
        <v>0</v>
      </c>
      <c r="R12" s="89">
        <f t="shared" si="0"/>
        <v>0.39442868508494094</v>
      </c>
      <c r="S12" s="98" t="str">
        <f t="shared" si="1"/>
        <v/>
      </c>
      <c r="T12" s="83"/>
    </row>
    <row r="13" spans="1:21">
      <c r="A13" s="39">
        <v>7</v>
      </c>
      <c r="B13" s="97" t="s">
        <v>174</v>
      </c>
      <c r="C13" s="85" t="s">
        <v>98</v>
      </c>
      <c r="D13" s="85">
        <f>INDEX(crises_map!$B$2:$U$74,MATCH('Fig. 1.2 raw'!$B13,crises_map!$A$2:$A$74,0),MATCH('Fig. 1.2 raw'!D$6,crises_map!$B$1:$U$1,0))</f>
        <v>14.3</v>
      </c>
      <c r="E13" s="86">
        <f>INDEX(crises_map!$B$2:$U$74,MATCH('Fig. 1.2 raw'!$B13,crises_map!$A$2:$A$74,0),MATCH('Fig. 1.2 raw'!E$6,crises_map!$B$1:$U$1,0))</f>
        <v>5</v>
      </c>
      <c r="F13" s="87">
        <f>INDEX(crises_map!$B$2:$U$74,MATCH('Fig. 1.2 raw'!$B13,crises_map!$A$2:$A$74,0),MATCH('Fig. 1.2 raw'!F$6,crises_map!$B$1:$U$1,0))</f>
        <v>13.14</v>
      </c>
      <c r="G13" s="87" t="str">
        <f>INDEX(crises_map!$B$2:$U$74,MATCH('Fig. 1.2 raw'!$B13,crises_map!$A$2:$A$74,0),MATCH('Fig. 1.2 raw'!G$6,crises_map!$B$1:$U$1,0))</f>
        <v>very vulnerable</v>
      </c>
      <c r="H13" s="87">
        <f>INDEX(crises_map!$B$2:$U$74,MATCH('Fig. 1.2 raw'!$B13,crises_map!$A$2:$A$74,0),MATCH('Fig. 1.2 raw'!H$6,crises_map!$B$1:$U$1,0))</f>
        <v>2</v>
      </c>
      <c r="I13" s="86" t="str">
        <f>INDEX(crises_map!$B$2:$U$74,MATCH('Fig. 1.2 raw'!$B13,crises_map!$A$2:$A$74,0),MATCH('Fig. 1.2 raw'!I$6,crises_map!$B$1:$U$1,0))</f>
        <v>PC</v>
      </c>
      <c r="J13" s="86">
        <f>INDEX(crises_map!$B$2:$U$74,MATCH('Fig. 1.2 raw'!$B13,crises_map!$A$2:$A$74,0),MATCH('Fig. 1.2 raw'!J$6,crises_map!$B$1:$U$1,0))</f>
        <v>22</v>
      </c>
      <c r="K13" s="86">
        <f>INDEX(crises_map!$B$2:$U$74,MATCH('Fig. 1.2 raw'!$B13,crises_map!$A$2:$A$74,0),MATCH('Fig. 1.2 raw'!K$6,crises_map!$B$1:$U$1,0))</f>
        <v>1</v>
      </c>
      <c r="L13" s="86">
        <f>INDEX(crises_map!$B$2:$U$74,MATCH('Fig. 1.2 raw'!$B13,crises_map!$A$2:$A$74,0),MATCH('Fig. 1.2 raw'!L$6,crises_map!$B$1:$U$1,0))</f>
        <v>1</v>
      </c>
      <c r="M13" s="86">
        <f>INDEX(crises_map!$B$2:$U$74,MATCH('Fig. 1.2 raw'!$B13,crises_map!$A$2:$A$74,0),MATCH('Fig. 1.2 raw'!M$6,crises_map!$B$1:$U$1,0))</f>
        <v>1</v>
      </c>
      <c r="N13" s="88">
        <f>INDEX(crises_map!$B$2:$U$74,MATCH('Fig. 1.2 raw'!$B13,crises_map!$A$2:$A$74,0),MATCH('Fig. 1.2 raw'!N$6,crises_map!$B$1:$U$1,0))</f>
        <v>1939730880</v>
      </c>
      <c r="O13" s="88">
        <f>INDEX(crises_map!$B$2:$U$74,MATCH('Fig. 1.2 raw'!$B13,crises_map!$A$2:$A$74,0),MATCH('Fig. 1.2 raw'!O$6,crises_map!$B$1:$U$1,0))</f>
        <v>305501814</v>
      </c>
      <c r="P13" s="88">
        <f>INDEX(crises_map!$B$2:$U$74,MATCH('Fig. 1.2 raw'!$B13,crises_map!$A$2:$A$74,0),MATCH('Fig. 1.2 raw'!P$6,crises_map!$B$1:$U$1,0))</f>
        <v>732353125</v>
      </c>
      <c r="Q13" s="88">
        <f>INDEX(crises_map!$C$2:$U$74,MATCH('Fig. 1.2 raw'!$B13,crises_map!$A$2:$A$74,0),MATCH('Fig. 1.2 raw'!Q$6,crises_map!$C$1:$U$1,0))</f>
        <v>64283606</v>
      </c>
      <c r="R13" s="89">
        <f t="shared" si="0"/>
        <v>0.37755398573641308</v>
      </c>
      <c r="S13" s="98">
        <f t="shared" si="1"/>
        <v>0.21041971947178029</v>
      </c>
      <c r="T13" s="83"/>
    </row>
    <row r="14" spans="1:21">
      <c r="A14" s="39">
        <v>8</v>
      </c>
      <c r="B14" s="97" t="s">
        <v>175</v>
      </c>
      <c r="C14" s="85" t="s">
        <v>43</v>
      </c>
      <c r="D14" s="85">
        <f>INDEX(crises_map!$B$2:$U$74,MATCH('Fig. 1.2 raw'!$B14,crises_map!$A$2:$A$74,0),MATCH('Fig. 1.2 raw'!D$6,crises_map!$B$1:$U$1,0))</f>
        <v>13.4</v>
      </c>
      <c r="E14" s="86">
        <f>INDEX(crises_map!$B$2:$U$74,MATCH('Fig. 1.2 raw'!$B14,crises_map!$A$2:$A$74,0),MATCH('Fig. 1.2 raw'!E$6,crises_map!$B$1:$U$1,0))</f>
        <v>5</v>
      </c>
      <c r="F14" s="87">
        <f>INDEX(crises_map!$B$2:$U$74,MATCH('Fig. 1.2 raw'!$B14,crises_map!$A$2:$A$74,0),MATCH('Fig. 1.2 raw'!F$6,crises_map!$B$1:$U$1,0))</f>
        <v>13.34</v>
      </c>
      <c r="G14" s="87" t="str">
        <f>INDEX(crises_map!$B$2:$U$74,MATCH('Fig. 1.2 raw'!$B14,crises_map!$A$2:$A$74,0),MATCH('Fig. 1.2 raw'!G$6,crises_map!$B$1:$U$1,0))</f>
        <v>vulnerable</v>
      </c>
      <c r="H14" s="87">
        <f>INDEX(crises_map!$B$2:$U$74,MATCH('Fig. 1.2 raw'!$B14,crises_map!$A$2:$A$74,0),MATCH('Fig. 1.2 raw'!H$6,crises_map!$B$1:$U$1,0))</f>
        <v>0</v>
      </c>
      <c r="I14" s="86" t="str">
        <f>INDEX(crises_map!$B$2:$U$74,MATCH('Fig. 1.2 raw'!$B14,crises_map!$A$2:$A$74,0),MATCH('Fig. 1.2 raw'!I$6,crises_map!$B$1:$U$1,0))</f>
        <v>PC</v>
      </c>
      <c r="J14" s="86">
        <f>INDEX(crises_map!$B$2:$U$74,MATCH('Fig. 1.2 raw'!$B14,crises_map!$A$2:$A$74,0),MATCH('Fig. 1.2 raw'!J$6,crises_map!$B$1:$U$1,0))</f>
        <v>10</v>
      </c>
      <c r="K14" s="86">
        <f>INDEX(crises_map!$B$2:$U$74,MATCH('Fig. 1.2 raw'!$B14,crises_map!$A$2:$A$74,0),MATCH('Fig. 1.2 raw'!K$6,crises_map!$B$1:$U$1,0))</f>
        <v>1</v>
      </c>
      <c r="L14" s="86">
        <f>INDEX(crises_map!$B$2:$U$74,MATCH('Fig. 1.2 raw'!$B14,crises_map!$A$2:$A$74,0),MATCH('Fig. 1.2 raw'!L$6,crises_map!$B$1:$U$1,0))</f>
        <v>1</v>
      </c>
      <c r="M14" s="86">
        <f>INDEX(crises_map!$B$2:$U$74,MATCH('Fig. 1.2 raw'!$B14,crises_map!$A$2:$A$74,0),MATCH('Fig. 1.2 raw'!M$6,crises_map!$B$1:$U$1,0))</f>
        <v>1</v>
      </c>
      <c r="N14" s="88">
        <f>INDEX(crises_map!$B$2:$U$74,MATCH('Fig. 1.2 raw'!$B14,crises_map!$A$2:$A$74,0),MATCH('Fig. 1.2 raw'!N$6,crises_map!$B$1:$U$1,0))</f>
        <v>4224416702</v>
      </c>
      <c r="O14" s="88">
        <f>INDEX(crises_map!$B$2:$U$74,MATCH('Fig. 1.2 raw'!$B14,crises_map!$A$2:$A$74,0),MATCH('Fig. 1.2 raw'!O$6,crises_map!$B$1:$U$1,0))</f>
        <v>0</v>
      </c>
      <c r="P14" s="88">
        <f>INDEX(crises_map!$B$2:$U$74,MATCH('Fig. 1.2 raw'!$B14,crises_map!$A$2:$A$74,0),MATCH('Fig. 1.2 raw'!P$6,crises_map!$B$1:$U$1,0))</f>
        <v>2119415725</v>
      </c>
      <c r="Q14" s="88">
        <f>INDEX(crises_map!$C$2:$U$74,MATCH('Fig. 1.2 raw'!$B14,crises_map!$A$2:$A$74,0),MATCH('Fig. 1.2 raw'!Q$6,crises_map!$C$1:$U$1,0))</f>
        <v>0</v>
      </c>
      <c r="R14" s="89">
        <f t="shared" si="0"/>
        <v>0.50170612288238225</v>
      </c>
      <c r="S14" s="98" t="str">
        <f t="shared" si="1"/>
        <v/>
      </c>
      <c r="T14" s="83"/>
    </row>
    <row r="15" spans="1:21">
      <c r="A15" s="39">
        <v>9</v>
      </c>
      <c r="B15" s="97" t="s">
        <v>165</v>
      </c>
      <c r="C15" s="85" t="s">
        <v>61</v>
      </c>
      <c r="D15" s="85">
        <f>INDEX(crises_map!$B$2:$U$74,MATCH('Fig. 1.2 raw'!$B15,crises_map!$A$2:$A$74,0),MATCH('Fig. 1.2 raw'!D$6,crises_map!$B$1:$U$1,0))</f>
        <v>11</v>
      </c>
      <c r="E15" s="86">
        <f>INDEX(crises_map!$B$2:$U$74,MATCH('Fig. 1.2 raw'!$B15,crises_map!$A$2:$A$74,0),MATCH('Fig. 1.2 raw'!E$6,crises_map!$B$1:$U$1,0))</f>
        <v>2</v>
      </c>
      <c r="F15" s="87">
        <f>INDEX(crises_map!$B$2:$U$74,MATCH('Fig. 1.2 raw'!$B15,crises_map!$A$2:$A$74,0),MATCH('Fig. 1.2 raw'!F$6,crises_map!$B$1:$U$1,0))</f>
        <v>59.56</v>
      </c>
      <c r="G15" s="87" t="str">
        <f>INDEX(crises_map!$B$2:$U$74,MATCH('Fig. 1.2 raw'!$B15,crises_map!$A$2:$A$74,0),MATCH('Fig. 1.2 raw'!G$6,crises_map!$B$1:$U$1,0))</f>
        <v>vulnerable</v>
      </c>
      <c r="H15" s="87">
        <f>INDEX(crises_map!$B$2:$U$74,MATCH('Fig. 1.2 raw'!$B15,crises_map!$A$2:$A$74,0),MATCH('Fig. 1.2 raw'!H$6,crises_map!$B$1:$U$1,0))</f>
        <v>3</v>
      </c>
      <c r="I15" s="86" t="str">
        <f>INDEX(crises_map!$B$2:$U$74,MATCH('Fig. 1.2 raw'!$B15,crises_map!$A$2:$A$74,0),MATCH('Fig. 1.2 raw'!I$6,crises_map!$B$1:$U$1,0))</f>
        <v>PC</v>
      </c>
      <c r="J15" s="86">
        <f>INDEX(crises_map!$B$2:$U$74,MATCH('Fig. 1.2 raw'!$B15,crises_map!$A$2:$A$74,0),MATCH('Fig. 1.2 raw'!J$6,crises_map!$B$1:$U$1,0))</f>
        <v>6</v>
      </c>
      <c r="K15" s="86">
        <f>INDEX(crises_map!$B$2:$U$74,MATCH('Fig. 1.2 raw'!$B15,crises_map!$A$2:$A$74,0),MATCH('Fig. 1.2 raw'!K$6,crises_map!$B$1:$U$1,0))</f>
        <v>1</v>
      </c>
      <c r="L15" s="86">
        <f>INDEX(crises_map!$B$2:$U$74,MATCH('Fig. 1.2 raw'!$B15,crises_map!$A$2:$A$74,0),MATCH('Fig. 1.2 raw'!L$6,crises_map!$B$1:$U$1,0))</f>
        <v>0</v>
      </c>
      <c r="M15" s="86">
        <f>INDEX(crises_map!$B$2:$U$74,MATCH('Fig. 1.2 raw'!$B15,crises_map!$A$2:$A$74,0),MATCH('Fig. 1.2 raw'!M$6,crises_map!$B$1:$U$1,0))</f>
        <v>0</v>
      </c>
      <c r="N15" s="88">
        <f>INDEX(crises_map!$B$2:$U$74,MATCH('Fig. 1.2 raw'!$B15,crises_map!$A$2:$A$74,0),MATCH('Fig. 1.2 raw'!N$6,crises_map!$B$1:$U$1,0))</f>
        <v>332043165</v>
      </c>
      <c r="O15" s="88">
        <f>INDEX(crises_map!$B$2:$U$74,MATCH('Fig. 1.2 raw'!$B15,crises_map!$A$2:$A$74,0),MATCH('Fig. 1.2 raw'!O$6,crises_map!$B$1:$U$1,0))</f>
        <v>132560000</v>
      </c>
      <c r="P15" s="88">
        <f>INDEX(crises_map!$B$2:$U$74,MATCH('Fig. 1.2 raw'!$B15,crises_map!$A$2:$A$74,0),MATCH('Fig. 1.2 raw'!P$6,crises_map!$B$1:$U$1,0))</f>
        <v>342473082</v>
      </c>
      <c r="Q15" s="88">
        <f>INDEX(crises_map!$C$2:$U$74,MATCH('Fig. 1.2 raw'!$B15,crises_map!$A$2:$A$74,0),MATCH('Fig. 1.2 raw'!Q$6,crises_map!$C$1:$U$1,0))</f>
        <v>51783885</v>
      </c>
      <c r="R15" s="89">
        <f t="shared" si="0"/>
        <v>1.0314113287048086</v>
      </c>
      <c r="S15" s="98">
        <f t="shared" si="1"/>
        <v>0.39064487779118889</v>
      </c>
      <c r="T15" s="83"/>
    </row>
    <row r="16" spans="1:21">
      <c r="A16" s="39">
        <v>10</v>
      </c>
      <c r="B16" s="97" t="s">
        <v>152</v>
      </c>
      <c r="C16" s="85" t="s">
        <v>86</v>
      </c>
      <c r="D16" s="85">
        <f>INDEX(crises_map!$B$2:$U$74,MATCH('Fig. 1.2 raw'!$B16,crises_map!$A$2:$A$74,0),MATCH('Fig. 1.2 raw'!D$6,crises_map!$B$1:$U$1,0))</f>
        <v>10.43</v>
      </c>
      <c r="E16" s="86">
        <f>INDEX(crises_map!$B$2:$U$74,MATCH('Fig. 1.2 raw'!$B16,crises_map!$A$2:$A$74,0),MATCH('Fig. 1.2 raw'!E$6,crises_map!$B$1:$U$1,0))</f>
        <v>4</v>
      </c>
      <c r="F16" s="87">
        <f>INDEX(crises_map!$B$2:$U$74,MATCH('Fig. 1.2 raw'!$B16,crises_map!$A$2:$A$74,0),MATCH('Fig. 1.2 raw'!F$6,crises_map!$B$1:$U$1,0))</f>
        <v>0</v>
      </c>
      <c r="G16" s="87" t="str">
        <f>INDEX(crises_map!$B$2:$U$74,MATCH('Fig. 1.2 raw'!$B16,crises_map!$A$2:$A$74,0),MATCH('Fig. 1.2 raw'!G$6,crises_map!$B$1:$U$1,0))</f>
        <v>vulnerable</v>
      </c>
      <c r="H16" s="87">
        <f>INDEX(crises_map!$B$2:$U$74,MATCH('Fig. 1.2 raw'!$B16,crises_map!$A$2:$A$74,0),MATCH('Fig. 1.2 raw'!H$6,crises_map!$B$1:$U$1,0))</f>
        <v>0</v>
      </c>
      <c r="I16" s="86">
        <f>INDEX(crises_map!$B$2:$U$74,MATCH('Fig. 1.2 raw'!$B16,crises_map!$A$2:$A$74,0),MATCH('Fig. 1.2 raw'!I$6,crises_map!$B$1:$U$1,0))</f>
        <v>0</v>
      </c>
      <c r="J16" s="86">
        <f>INDEX(crises_map!$B$2:$U$74,MATCH('Fig. 1.2 raw'!$B16,crises_map!$A$2:$A$74,0),MATCH('Fig. 1.2 raw'!J$6,crises_map!$B$1:$U$1,0))</f>
        <v>0</v>
      </c>
      <c r="K16" s="86">
        <f>INDEX(crises_map!$B$2:$U$74,MATCH('Fig. 1.2 raw'!$B16,crises_map!$A$2:$A$74,0),MATCH('Fig. 1.2 raw'!K$6,crises_map!$B$1:$U$1,0))</f>
        <v>0</v>
      </c>
      <c r="L16" s="86">
        <f>INDEX(crises_map!$B$2:$U$74,MATCH('Fig. 1.2 raw'!$B16,crises_map!$A$2:$A$74,0),MATCH('Fig. 1.2 raw'!L$6,crises_map!$B$1:$U$1,0))</f>
        <v>0</v>
      </c>
      <c r="M16" s="86">
        <f>INDEX(crises_map!$B$2:$U$74,MATCH('Fig. 1.2 raw'!$B16,crises_map!$A$2:$A$74,0),MATCH('Fig. 1.2 raw'!M$6,crises_map!$B$1:$U$1,0))</f>
        <v>0</v>
      </c>
      <c r="N16" s="88">
        <f>INDEX(crises_map!$B$2:$U$74,MATCH('Fig. 1.2 raw'!$B16,crises_map!$A$2:$A$74,0),MATCH('Fig. 1.2 raw'!N$6,crises_map!$B$1:$U$1,0))</f>
        <v>0</v>
      </c>
      <c r="O16" s="88">
        <f>INDEX(crises_map!$B$2:$U$74,MATCH('Fig. 1.2 raw'!$B16,crises_map!$A$2:$A$74,0),MATCH('Fig. 1.2 raw'!O$6,crises_map!$B$1:$U$1,0))</f>
        <v>0</v>
      </c>
      <c r="P16" s="88">
        <f>INDEX(crises_map!$B$2:$U$74,MATCH('Fig. 1.2 raw'!$B16,crises_map!$A$2:$A$74,0),MATCH('Fig. 1.2 raw'!P$6,crises_map!$B$1:$U$1,0))</f>
        <v>0</v>
      </c>
      <c r="Q16" s="88">
        <f>INDEX(crises_map!$C$2:$U$74,MATCH('Fig. 1.2 raw'!$B16,crises_map!$A$2:$A$74,0),MATCH('Fig. 1.2 raw'!Q$6,crises_map!$C$1:$U$1,0))</f>
        <v>0</v>
      </c>
      <c r="R16" s="89" t="str">
        <f t="shared" si="0"/>
        <v/>
      </c>
      <c r="S16" s="98" t="str">
        <f t="shared" si="1"/>
        <v/>
      </c>
      <c r="T16" s="83"/>
    </row>
    <row r="17" spans="1:20">
      <c r="A17" s="39">
        <v>11</v>
      </c>
      <c r="B17" s="97" t="s">
        <v>131</v>
      </c>
      <c r="C17" s="85" t="s">
        <v>54</v>
      </c>
      <c r="D17" s="85">
        <f>INDEX(crises_map!$B$2:$U$74,MATCH('Fig. 1.2 raw'!$B17,crises_map!$A$2:$A$74,0),MATCH('Fig. 1.2 raw'!D$6,crises_map!$B$1:$U$1,0))</f>
        <v>8.5</v>
      </c>
      <c r="E17" s="86">
        <f>INDEX(crises_map!$B$2:$U$74,MATCH('Fig. 1.2 raw'!$B17,crises_map!$A$2:$A$74,0),MATCH('Fig. 1.2 raw'!E$6,crises_map!$B$1:$U$1,0))</f>
        <v>4</v>
      </c>
      <c r="F17" s="87">
        <f>INDEX(crises_map!$B$2:$U$74,MATCH('Fig. 1.2 raw'!$B17,crises_map!$A$2:$A$74,0),MATCH('Fig. 1.2 raw'!F$6,crises_map!$B$1:$U$1,0))</f>
        <v>82.25</v>
      </c>
      <c r="G17" s="87" t="str">
        <f>INDEX(crises_map!$B$2:$U$74,MATCH('Fig. 1.2 raw'!$B17,crises_map!$A$2:$A$74,0),MATCH('Fig. 1.2 raw'!G$6,crises_map!$B$1:$U$1,0))</f>
        <v>slightly vulnerable</v>
      </c>
      <c r="H17" s="87">
        <f>INDEX(crises_map!$B$2:$U$74,MATCH('Fig. 1.2 raw'!$B17,crises_map!$A$2:$A$74,0),MATCH('Fig. 1.2 raw'!H$6,crises_map!$B$1:$U$1,0))</f>
        <v>0</v>
      </c>
      <c r="I17" s="86" t="str">
        <f>INDEX(crises_map!$B$2:$U$74,MATCH('Fig. 1.2 raw'!$B17,crises_map!$A$2:$A$74,0),MATCH('Fig. 1.2 raw'!I$6,crises_map!$B$1:$U$1,0))</f>
        <v>RC</v>
      </c>
      <c r="J17" s="86">
        <f>INDEX(crises_map!$B$2:$U$74,MATCH('Fig. 1.2 raw'!$B17,crises_map!$A$2:$A$74,0),MATCH('Fig. 1.2 raw'!J$6,crises_map!$B$1:$U$1,0))</f>
        <v>4</v>
      </c>
      <c r="K17" s="86">
        <f>INDEX(crises_map!$B$2:$U$74,MATCH('Fig. 1.2 raw'!$B17,crises_map!$A$2:$A$74,0),MATCH('Fig. 1.2 raw'!K$6,crises_map!$B$1:$U$1,0))</f>
        <v>0</v>
      </c>
      <c r="L17" s="86">
        <f>INDEX(crises_map!$B$2:$U$74,MATCH('Fig. 1.2 raw'!$B17,crises_map!$A$2:$A$74,0),MATCH('Fig. 1.2 raw'!L$6,crises_map!$B$1:$U$1,0))</f>
        <v>1</v>
      </c>
      <c r="M17" s="86">
        <f>INDEX(crises_map!$B$2:$U$74,MATCH('Fig. 1.2 raw'!$B17,crises_map!$A$2:$A$74,0),MATCH('Fig. 1.2 raw'!M$6,crises_map!$B$1:$U$1,0))</f>
        <v>1</v>
      </c>
      <c r="N17" s="88">
        <f>INDEX(crises_map!$B$2:$U$74,MATCH('Fig. 1.2 raw'!$B17,crises_map!$A$2:$A$74,0),MATCH('Fig. 1.2 raw'!N$6,crises_map!$B$1:$U$1,0))</f>
        <v>174010305</v>
      </c>
      <c r="O17" s="88">
        <f>INDEX(crises_map!$B$2:$U$74,MATCH('Fig. 1.2 raw'!$B17,crises_map!$A$2:$A$74,0),MATCH('Fig. 1.2 raw'!O$6,crises_map!$B$1:$U$1,0))</f>
        <v>640990540</v>
      </c>
      <c r="P17" s="88">
        <f>INDEX(crises_map!$B$2:$U$74,MATCH('Fig. 1.2 raw'!$B17,crises_map!$A$2:$A$74,0),MATCH('Fig. 1.2 raw'!P$6,crises_map!$B$1:$U$1,0))</f>
        <v>84109385</v>
      </c>
      <c r="Q17" s="88">
        <f>INDEX(crises_map!$C$2:$U$74,MATCH('Fig. 1.2 raw'!$B17,crises_map!$A$2:$A$74,0),MATCH('Fig. 1.2 raw'!Q$6,crises_map!$C$1:$U$1,0))</f>
        <v>328308657</v>
      </c>
      <c r="R17" s="89">
        <f t="shared" si="0"/>
        <v>0.48335864361596287</v>
      </c>
      <c r="S17" s="98">
        <f t="shared" si="1"/>
        <v>0.5121895511905683</v>
      </c>
      <c r="T17" s="83"/>
    </row>
    <row r="18" spans="1:20">
      <c r="A18" s="39">
        <v>12</v>
      </c>
      <c r="B18" s="97" t="s">
        <v>172</v>
      </c>
      <c r="C18" s="85" t="s">
        <v>70</v>
      </c>
      <c r="D18" s="85">
        <f>INDEX(crises_map!$B$2:$U$74,MATCH('Fig. 1.2 raw'!$B18,crises_map!$A$2:$A$74,0),MATCH('Fig. 1.2 raw'!D$6,crises_map!$B$1:$U$1,0))</f>
        <v>8.3105329999999995</v>
      </c>
      <c r="E18" s="86">
        <f>INDEX(crises_map!$B$2:$U$74,MATCH('Fig. 1.2 raw'!$B18,crises_map!$A$2:$A$74,0),MATCH('Fig. 1.2 raw'!E$6,crises_map!$B$1:$U$1,0))</f>
        <v>4</v>
      </c>
      <c r="F18" s="87">
        <f>INDEX(crises_map!$B$2:$U$74,MATCH('Fig. 1.2 raw'!$B18,crises_map!$A$2:$A$74,0),MATCH('Fig. 1.2 raw'!F$6,crises_map!$B$1:$U$1,0))</f>
        <v>5.24</v>
      </c>
      <c r="G18" s="87">
        <f>INDEX(crises_map!$B$2:$U$74,MATCH('Fig. 1.2 raw'!$B18,crises_map!$A$2:$A$74,0),MATCH('Fig. 1.2 raw'!G$6,crises_map!$B$1:$U$1,0))</f>
        <v>0</v>
      </c>
      <c r="H18" s="87">
        <f>INDEX(crises_map!$B$2:$U$74,MATCH('Fig. 1.2 raw'!$B18,crises_map!$A$2:$A$74,0),MATCH('Fig. 1.2 raw'!H$6,crises_map!$B$1:$U$1,0))</f>
        <v>4</v>
      </c>
      <c r="I18" s="86" t="str">
        <f>INDEX(crises_map!$B$2:$U$74,MATCH('Fig. 1.2 raw'!$B18,crises_map!$A$2:$A$74,0),MATCH('Fig. 1.2 raw'!I$6,crises_map!$B$1:$U$1,0))</f>
        <v>PC</v>
      </c>
      <c r="J18" s="86">
        <f>INDEX(crises_map!$B$2:$U$74,MATCH('Fig. 1.2 raw'!$B18,crises_map!$A$2:$A$74,0),MATCH('Fig. 1.2 raw'!J$6,crises_map!$B$1:$U$1,0))</f>
        <v>11</v>
      </c>
      <c r="K18" s="86">
        <f>INDEX(crises_map!$B$2:$U$74,MATCH('Fig. 1.2 raw'!$B18,crises_map!$A$2:$A$74,0),MATCH('Fig. 1.2 raw'!K$6,crises_map!$B$1:$U$1,0))</f>
        <v>1</v>
      </c>
      <c r="L18" s="86">
        <f>INDEX(crises_map!$B$2:$U$74,MATCH('Fig. 1.2 raw'!$B18,crises_map!$A$2:$A$74,0),MATCH('Fig. 1.2 raw'!L$6,crises_map!$B$1:$U$1,0))</f>
        <v>1</v>
      </c>
      <c r="M18" s="86">
        <f>INDEX(crises_map!$B$2:$U$74,MATCH('Fig. 1.2 raw'!$B18,crises_map!$A$2:$A$74,0),MATCH('Fig. 1.2 raw'!M$6,crises_map!$B$1:$U$1,0))</f>
        <v>1</v>
      </c>
      <c r="N18" s="88">
        <f>INDEX(crises_map!$B$2:$U$74,MATCH('Fig. 1.2 raw'!$B18,crises_map!$A$2:$A$74,0),MATCH('Fig. 1.2 raw'!N$6,crises_map!$B$1:$U$1,0))</f>
        <v>1677772788</v>
      </c>
      <c r="O18" s="88">
        <f>INDEX(crises_map!$B$2:$U$74,MATCH('Fig. 1.2 raw'!$B18,crises_map!$A$2:$A$74,0),MATCH('Fig. 1.2 raw'!O$6,crises_map!$B$1:$U$1,0))</f>
        <v>0</v>
      </c>
      <c r="P18" s="88">
        <f>INDEX(crises_map!$B$2:$U$74,MATCH('Fig. 1.2 raw'!$B18,crises_map!$A$2:$A$74,0),MATCH('Fig. 1.2 raw'!P$6,crises_map!$B$1:$U$1,0))</f>
        <v>1156010621</v>
      </c>
      <c r="Q18" s="88">
        <f>INDEX(crises_map!$C$2:$U$74,MATCH('Fig. 1.2 raw'!$B18,crises_map!$A$2:$A$74,0),MATCH('Fig. 1.2 raw'!Q$6,crises_map!$C$1:$U$1,0))</f>
        <v>0</v>
      </c>
      <c r="R18" s="89">
        <f t="shared" si="0"/>
        <v>0.68901500207190147</v>
      </c>
      <c r="S18" s="98" t="str">
        <f t="shared" si="1"/>
        <v/>
      </c>
      <c r="T18" s="83"/>
    </row>
    <row r="19" spans="1:20">
      <c r="A19" s="39">
        <v>13</v>
      </c>
      <c r="B19" s="97" t="s">
        <v>171</v>
      </c>
      <c r="C19" s="85" t="s">
        <v>49</v>
      </c>
      <c r="D19" s="85">
        <f>INDEX(crises_map!$B$2:$U$74,MATCH('Fig. 1.2 raw'!$B19,crises_map!$A$2:$A$74,0),MATCH('Fig. 1.2 raw'!D$6,crises_map!$B$1:$U$1,0))</f>
        <v>7.74</v>
      </c>
      <c r="E19" s="86">
        <f>INDEX(crises_map!$B$2:$U$74,MATCH('Fig. 1.2 raw'!$B19,crises_map!$A$2:$A$74,0),MATCH('Fig. 1.2 raw'!E$6,crises_map!$B$1:$U$1,0))</f>
        <v>4</v>
      </c>
      <c r="F19" s="87">
        <f>INDEX(crises_map!$B$2:$U$74,MATCH('Fig. 1.2 raw'!$B19,crises_map!$A$2:$A$74,0),MATCH('Fig. 1.2 raw'!F$6,crises_map!$B$1:$U$1,0))</f>
        <v>12.43</v>
      </c>
      <c r="G19" s="87" t="str">
        <f>INDEX(crises_map!$B$2:$U$74,MATCH('Fig. 1.2 raw'!$B19,crises_map!$A$2:$A$74,0),MATCH('Fig. 1.2 raw'!G$6,crises_map!$B$1:$U$1,0))</f>
        <v>very vulnerable</v>
      </c>
      <c r="H19" s="87">
        <f>INDEX(crises_map!$B$2:$U$74,MATCH('Fig. 1.2 raw'!$B19,crises_map!$A$2:$A$74,0),MATCH('Fig. 1.2 raw'!H$6,crises_map!$B$1:$U$1,0))</f>
        <v>2</v>
      </c>
      <c r="I19" s="86" t="str">
        <f>INDEX(crises_map!$B$2:$U$74,MATCH('Fig. 1.2 raw'!$B19,crises_map!$A$2:$A$74,0),MATCH('Fig. 1.2 raw'!I$6,crises_map!$B$1:$U$1,0))</f>
        <v>PC</v>
      </c>
      <c r="J19" s="86">
        <f>INDEX(crises_map!$B$2:$U$74,MATCH('Fig. 1.2 raw'!$B19,crises_map!$A$2:$A$74,0),MATCH('Fig. 1.2 raw'!J$6,crises_map!$B$1:$U$1,0))</f>
        <v>22</v>
      </c>
      <c r="K19" s="86">
        <f>INDEX(crises_map!$B$2:$U$74,MATCH('Fig. 1.2 raw'!$B19,crises_map!$A$2:$A$74,0),MATCH('Fig. 1.2 raw'!K$6,crises_map!$B$1:$U$1,0))</f>
        <v>1</v>
      </c>
      <c r="L19" s="86">
        <f>INDEX(crises_map!$B$2:$U$74,MATCH('Fig. 1.2 raw'!$B19,crises_map!$A$2:$A$74,0),MATCH('Fig. 1.2 raw'!L$6,crises_map!$B$1:$U$1,0))</f>
        <v>1</v>
      </c>
      <c r="M19" s="86">
        <f>INDEX(crises_map!$B$2:$U$74,MATCH('Fig. 1.2 raw'!$B19,crises_map!$A$2:$A$74,0),MATCH('Fig. 1.2 raw'!M$6,crises_map!$B$1:$U$1,0))</f>
        <v>1</v>
      </c>
      <c r="N19" s="88">
        <f>INDEX(crises_map!$B$2:$U$74,MATCH('Fig. 1.2 raw'!$B19,crises_map!$A$2:$A$74,0),MATCH('Fig. 1.2 raw'!N$6,crises_map!$B$1:$U$1,0))</f>
        <v>1092121872</v>
      </c>
      <c r="O19" s="88">
        <f>INDEX(crises_map!$B$2:$U$74,MATCH('Fig. 1.2 raw'!$B19,crises_map!$A$2:$A$74,0),MATCH('Fig. 1.2 raw'!O$6,crises_map!$B$1:$U$1,0))</f>
        <v>30410180</v>
      </c>
      <c r="P19" s="88">
        <f>INDEX(crises_map!$B$2:$U$74,MATCH('Fig. 1.2 raw'!$B19,crises_map!$A$2:$A$74,0),MATCH('Fig. 1.2 raw'!P$6,crises_map!$B$1:$U$1,0))</f>
        <v>849699198</v>
      </c>
      <c r="Q19" s="88">
        <f>INDEX(crises_map!$C$2:$U$74,MATCH('Fig. 1.2 raw'!$B19,crises_map!$A$2:$A$74,0),MATCH('Fig. 1.2 raw'!Q$6,crises_map!$C$1:$U$1,0))</f>
        <v>0</v>
      </c>
      <c r="R19" s="89">
        <f t="shared" si="0"/>
        <v>0.77802598756121244</v>
      </c>
      <c r="S19" s="98">
        <f t="shared" si="1"/>
        <v>0</v>
      </c>
      <c r="T19" s="83"/>
    </row>
    <row r="20" spans="1:20">
      <c r="A20" s="39">
        <v>14</v>
      </c>
      <c r="B20" s="97" t="s">
        <v>187</v>
      </c>
      <c r="C20" s="85" t="s">
        <v>56</v>
      </c>
      <c r="D20" s="85">
        <f>INDEX(crises_map!$B$2:$U$74,MATCH('Fig. 1.2 raw'!$B20,crises_map!$A$2:$A$74,0),MATCH('Fig. 1.2 raw'!D$6,crises_map!$B$1:$U$1,0))</f>
        <v>7</v>
      </c>
      <c r="E20" s="86">
        <f>INDEX(crises_map!$B$2:$U$74,MATCH('Fig. 1.2 raw'!$B20,crises_map!$A$2:$A$74,0),MATCH('Fig. 1.2 raw'!E$6,crises_map!$B$1:$U$1,0))</f>
        <v>4</v>
      </c>
      <c r="F20" s="87">
        <f>INDEX(crises_map!$B$2:$U$74,MATCH('Fig. 1.2 raw'!$B20,crises_map!$A$2:$A$74,0),MATCH('Fig. 1.2 raw'!F$6,crises_map!$B$1:$U$1,0))</f>
        <v>38.619999999999997</v>
      </c>
      <c r="G20" s="87" t="str">
        <f>INDEX(crises_map!$B$2:$U$74,MATCH('Fig. 1.2 raw'!$B20,crises_map!$A$2:$A$74,0),MATCH('Fig. 1.2 raw'!G$6,crises_map!$B$1:$U$1,0))</f>
        <v>vulnerable</v>
      </c>
      <c r="H20" s="87">
        <f>INDEX(crises_map!$B$2:$U$74,MATCH('Fig. 1.2 raw'!$B20,crises_map!$A$2:$A$74,0),MATCH('Fig. 1.2 raw'!H$6,crises_map!$B$1:$U$1,0))</f>
        <v>3</v>
      </c>
      <c r="I20" s="86" t="str">
        <f>INDEX(crises_map!$B$2:$U$74,MATCH('Fig. 1.2 raw'!$B20,crises_map!$A$2:$A$74,0),MATCH('Fig. 1.2 raw'!I$6,crises_map!$B$1:$U$1,0))</f>
        <v>RC</v>
      </c>
      <c r="J20" s="86">
        <f>INDEX(crises_map!$B$2:$U$74,MATCH('Fig. 1.2 raw'!$B20,crises_map!$A$2:$A$74,0),MATCH('Fig. 1.2 raw'!J$6,crises_map!$B$1:$U$1,0))</f>
        <v>3</v>
      </c>
      <c r="K20" s="86">
        <f>INDEX(crises_map!$B$2:$U$74,MATCH('Fig. 1.2 raw'!$B20,crises_map!$A$2:$A$74,0),MATCH('Fig. 1.2 raw'!K$6,crises_map!$B$1:$U$1,0))</f>
        <v>0</v>
      </c>
      <c r="L20" s="86">
        <f>INDEX(crises_map!$B$2:$U$74,MATCH('Fig. 1.2 raw'!$B20,crises_map!$A$2:$A$74,0),MATCH('Fig. 1.2 raw'!L$6,crises_map!$B$1:$U$1,0))</f>
        <v>1</v>
      </c>
      <c r="M20" s="86">
        <f>INDEX(crises_map!$B$2:$U$74,MATCH('Fig. 1.2 raw'!$B20,crises_map!$A$2:$A$74,0),MATCH('Fig. 1.2 raw'!M$6,crises_map!$B$1:$U$1,0))</f>
        <v>1</v>
      </c>
      <c r="N20" s="88">
        <f>INDEX(crises_map!$B$2:$U$74,MATCH('Fig. 1.2 raw'!$B20,crises_map!$A$2:$A$74,0),MATCH('Fig. 1.2 raw'!N$6,crises_map!$B$1:$U$1,0))</f>
        <v>506769226</v>
      </c>
      <c r="O20" s="88">
        <f>INDEX(crises_map!$B$2:$U$74,MATCH('Fig. 1.2 raw'!$B20,crises_map!$A$2:$A$74,0),MATCH('Fig. 1.2 raw'!O$6,crises_map!$B$1:$U$1,0))</f>
        <v>0</v>
      </c>
      <c r="P20" s="88">
        <f>INDEX(crises_map!$B$2:$U$74,MATCH('Fig. 1.2 raw'!$B20,crises_map!$A$2:$A$74,0),MATCH('Fig. 1.2 raw'!P$6,crises_map!$B$1:$U$1,0))</f>
        <v>95681940</v>
      </c>
      <c r="Q20" s="88">
        <f>INDEX(crises_map!$C$2:$U$74,MATCH('Fig. 1.2 raw'!$B20,crises_map!$A$2:$A$74,0),MATCH('Fig. 1.2 raw'!Q$6,crises_map!$C$1:$U$1,0))</f>
        <v>0</v>
      </c>
      <c r="R20" s="89">
        <f t="shared" si="0"/>
        <v>0.18880771580237984</v>
      </c>
      <c r="S20" s="98" t="str">
        <f t="shared" si="1"/>
        <v/>
      </c>
      <c r="T20" s="83"/>
    </row>
    <row r="21" spans="1:20">
      <c r="A21" s="39">
        <v>15</v>
      </c>
      <c r="B21" s="97" t="s">
        <v>129</v>
      </c>
      <c r="C21" s="85" t="s">
        <v>55</v>
      </c>
      <c r="D21" s="85">
        <f>INDEX(crises_map!$B$2:$U$74,MATCH('Fig. 1.2 raw'!$B21,crises_map!$A$2:$A$74,0),MATCH('Fig. 1.2 raw'!D$6,crises_map!$B$1:$U$1,0))</f>
        <v>6.4</v>
      </c>
      <c r="E21" s="86">
        <f>INDEX(crises_map!$B$2:$U$74,MATCH('Fig. 1.2 raw'!$B21,crises_map!$A$2:$A$74,0),MATCH('Fig. 1.2 raw'!E$6,crises_map!$B$1:$U$1,0))</f>
        <v>5</v>
      </c>
      <c r="F21" s="87">
        <f>INDEX(crises_map!$B$2:$U$74,MATCH('Fig. 1.2 raw'!$B21,crises_map!$A$2:$A$74,0),MATCH('Fig. 1.2 raw'!F$6,crises_map!$B$1:$U$1,0))</f>
        <v>12.77</v>
      </c>
      <c r="G21" s="87" t="str">
        <f>INDEX(crises_map!$B$2:$U$74,MATCH('Fig. 1.2 raw'!$B21,crises_map!$A$2:$A$74,0),MATCH('Fig. 1.2 raw'!G$6,crises_map!$B$1:$U$1,0))</f>
        <v>very vulnerable</v>
      </c>
      <c r="H21" s="87">
        <f>INDEX(crises_map!$B$2:$U$74,MATCH('Fig. 1.2 raw'!$B21,crises_map!$A$2:$A$74,0),MATCH('Fig. 1.2 raw'!H$6,crises_map!$B$1:$U$1,0))</f>
        <v>1</v>
      </c>
      <c r="I21" s="86" t="str">
        <f>INDEX(crises_map!$B$2:$U$74,MATCH('Fig. 1.2 raw'!$B21,crises_map!$A$2:$A$74,0),MATCH('Fig. 1.2 raw'!I$6,crises_map!$B$1:$U$1,0))</f>
        <v>PC</v>
      </c>
      <c r="J21" s="86">
        <f>INDEX(crises_map!$B$2:$U$74,MATCH('Fig. 1.2 raw'!$B21,crises_map!$A$2:$A$74,0),MATCH('Fig. 1.2 raw'!J$6,crises_map!$B$1:$U$1,0))</f>
        <v>18</v>
      </c>
      <c r="K21" s="86">
        <f>INDEX(crises_map!$B$2:$U$74,MATCH('Fig. 1.2 raw'!$B21,crises_map!$A$2:$A$74,0),MATCH('Fig. 1.2 raw'!K$6,crises_map!$B$1:$U$1,0))</f>
        <v>1</v>
      </c>
      <c r="L21" s="86">
        <f>INDEX(crises_map!$B$2:$U$74,MATCH('Fig. 1.2 raw'!$B21,crises_map!$A$2:$A$74,0),MATCH('Fig. 1.2 raw'!L$6,crises_map!$B$1:$U$1,0))</f>
        <v>1</v>
      </c>
      <c r="M21" s="86">
        <f>INDEX(crises_map!$B$2:$U$74,MATCH('Fig. 1.2 raw'!$B21,crises_map!$A$2:$A$74,0),MATCH('Fig. 1.2 raw'!M$6,crises_map!$B$1:$U$1,0))</f>
        <v>1</v>
      </c>
      <c r="N21" s="88">
        <f>INDEX(crises_map!$B$2:$U$74,MATCH('Fig. 1.2 raw'!$B21,crises_map!$A$2:$A$74,0),MATCH('Fig. 1.2 raw'!N$6,crises_map!$B$1:$U$1,0))</f>
        <v>617522407</v>
      </c>
      <c r="O21" s="88">
        <f>INDEX(crises_map!$B$2:$U$74,MATCH('Fig. 1.2 raw'!$B21,crises_map!$A$2:$A$74,0),MATCH('Fig. 1.2 raw'!O$6,crises_map!$B$1:$U$1,0))</f>
        <v>0</v>
      </c>
      <c r="P21" s="88">
        <f>INDEX(crises_map!$B$2:$U$74,MATCH('Fig. 1.2 raw'!$B21,crises_map!$A$2:$A$74,0),MATCH('Fig. 1.2 raw'!P$6,crises_map!$B$1:$U$1,0))</f>
        <v>214294799</v>
      </c>
      <c r="Q21" s="88">
        <f>INDEX(crises_map!$C$2:$U$74,MATCH('Fig. 1.2 raw'!$B21,crises_map!$A$2:$A$74,0),MATCH('Fig. 1.2 raw'!Q$6,crises_map!$C$1:$U$1,0))</f>
        <v>0</v>
      </c>
      <c r="R21" s="89">
        <f t="shared" si="0"/>
        <v>0.34702351942348225</v>
      </c>
      <c r="S21" s="98" t="str">
        <f t="shared" si="1"/>
        <v/>
      </c>
      <c r="T21" s="83"/>
    </row>
    <row r="22" spans="1:20">
      <c r="A22" s="39">
        <v>16</v>
      </c>
      <c r="B22" s="97" t="s">
        <v>158</v>
      </c>
      <c r="C22" s="85" t="s">
        <v>57</v>
      </c>
      <c r="D22" s="85">
        <f>INDEX(crises_map!$B$2:$U$74,MATCH('Fig. 1.2 raw'!$B22,crises_map!$A$2:$A$74,0),MATCH('Fig. 1.2 raw'!D$6,crises_map!$B$1:$U$1,0))</f>
        <v>5.9172690000000001</v>
      </c>
      <c r="E22" s="86">
        <f>INDEX(crises_map!$B$2:$U$74,MATCH('Fig. 1.2 raw'!$B22,crises_map!$A$2:$A$74,0),MATCH('Fig. 1.2 raw'!E$6,crises_map!$B$1:$U$1,0))</f>
        <v>4</v>
      </c>
      <c r="F22" s="87">
        <f>INDEX(crises_map!$B$2:$U$74,MATCH('Fig. 1.2 raw'!$B22,crises_map!$A$2:$A$74,0),MATCH('Fig. 1.2 raw'!F$6,crises_map!$B$1:$U$1,0))</f>
        <v>6.62</v>
      </c>
      <c r="G22" s="87" t="str">
        <f>INDEX(crises_map!$B$2:$U$74,MATCH('Fig. 1.2 raw'!$B22,crises_map!$A$2:$A$74,0),MATCH('Fig. 1.2 raw'!G$6,crises_map!$B$1:$U$1,0))</f>
        <v>very vulnerable</v>
      </c>
      <c r="H22" s="87">
        <f>INDEX(crises_map!$B$2:$U$74,MATCH('Fig. 1.2 raw'!$B22,crises_map!$A$2:$A$74,0),MATCH('Fig. 1.2 raw'!H$6,crises_map!$B$1:$U$1,0))</f>
        <v>1</v>
      </c>
      <c r="I22" s="86" t="str">
        <f>INDEX(crises_map!$B$2:$U$74,MATCH('Fig. 1.2 raw'!$B22,crises_map!$A$2:$A$74,0),MATCH('Fig. 1.2 raw'!I$6,crises_map!$B$1:$U$1,0))</f>
        <v>PC</v>
      </c>
      <c r="J22" s="86">
        <f>INDEX(crises_map!$B$2:$U$74,MATCH('Fig. 1.2 raw'!$B22,crises_map!$A$2:$A$74,0),MATCH('Fig. 1.2 raw'!J$6,crises_map!$B$1:$U$1,0))</f>
        <v>18</v>
      </c>
      <c r="K22" s="86">
        <f>INDEX(crises_map!$B$2:$U$74,MATCH('Fig. 1.2 raw'!$B22,crises_map!$A$2:$A$74,0),MATCH('Fig. 1.2 raw'!K$6,crises_map!$B$1:$U$1,0))</f>
        <v>1</v>
      </c>
      <c r="L22" s="86">
        <f>INDEX(crises_map!$B$2:$U$74,MATCH('Fig. 1.2 raw'!$B22,crises_map!$A$2:$A$74,0),MATCH('Fig. 1.2 raw'!L$6,crises_map!$B$1:$U$1,0))</f>
        <v>1</v>
      </c>
      <c r="M22" s="86">
        <f>INDEX(crises_map!$B$2:$U$74,MATCH('Fig. 1.2 raw'!$B22,crises_map!$A$2:$A$74,0),MATCH('Fig. 1.2 raw'!M$6,crises_map!$B$1:$U$1,0))</f>
        <v>0</v>
      </c>
      <c r="N22" s="88">
        <f>INDEX(crises_map!$B$2:$U$74,MATCH('Fig. 1.2 raw'!$B22,crises_map!$A$2:$A$74,0),MATCH('Fig. 1.2 raw'!N$6,crises_map!$B$1:$U$1,0))</f>
        <v>563286869</v>
      </c>
      <c r="O22" s="88">
        <f>INDEX(crises_map!$B$2:$U$74,MATCH('Fig. 1.2 raw'!$B22,crises_map!$A$2:$A$74,0),MATCH('Fig. 1.2 raw'!O$6,crises_map!$B$1:$U$1,0))</f>
        <v>0</v>
      </c>
      <c r="P22" s="88">
        <f>INDEX(crises_map!$B$2:$U$74,MATCH('Fig. 1.2 raw'!$B22,crises_map!$A$2:$A$74,0),MATCH('Fig. 1.2 raw'!P$6,crises_map!$B$1:$U$1,0))</f>
        <v>216971654</v>
      </c>
      <c r="Q22" s="88">
        <f>INDEX(crises_map!$C$2:$U$74,MATCH('Fig. 1.2 raw'!$B22,crises_map!$A$2:$A$74,0),MATCH('Fig. 1.2 raw'!Q$6,crises_map!$C$1:$U$1,0))</f>
        <v>0</v>
      </c>
      <c r="R22" s="89">
        <f t="shared" si="0"/>
        <v>0.38518855301063304</v>
      </c>
      <c r="S22" s="98" t="str">
        <f t="shared" si="1"/>
        <v/>
      </c>
      <c r="T22" s="83"/>
    </row>
    <row r="23" spans="1:20">
      <c r="A23" s="39">
        <v>17</v>
      </c>
      <c r="B23" s="97" t="s">
        <v>144</v>
      </c>
      <c r="C23" s="85" t="s">
        <v>51</v>
      </c>
      <c r="D23" s="85">
        <f>INDEX(crises_map!$B$2:$U$74,MATCH('Fig. 1.2 raw'!$B23,crises_map!$A$2:$A$74,0),MATCH('Fig. 1.2 raw'!D$6,crises_map!$B$1:$U$1,0))</f>
        <v>5.05</v>
      </c>
      <c r="E23" s="86">
        <f>INDEX(crises_map!$B$2:$U$74,MATCH('Fig. 1.2 raw'!$B23,crises_map!$A$2:$A$74,0),MATCH('Fig. 1.2 raw'!E$6,crises_map!$B$1:$U$1,0))</f>
        <v>5</v>
      </c>
      <c r="F23" s="87">
        <f>INDEX(crises_map!$B$2:$U$74,MATCH('Fig. 1.2 raw'!$B23,crises_map!$A$2:$A$74,0),MATCH('Fig. 1.2 raw'!F$6,crises_map!$B$1:$U$1,0))</f>
        <v>1.51</v>
      </c>
      <c r="G23" s="87" t="str">
        <f>INDEX(crises_map!$B$2:$U$74,MATCH('Fig. 1.2 raw'!$B23,crises_map!$A$2:$A$74,0),MATCH('Fig. 1.2 raw'!G$6,crises_map!$B$1:$U$1,0))</f>
        <v>very vulnerable</v>
      </c>
      <c r="H23" s="87">
        <f>INDEX(crises_map!$B$2:$U$74,MATCH('Fig. 1.2 raw'!$B23,crises_map!$A$2:$A$74,0),MATCH('Fig. 1.2 raw'!H$6,crises_map!$B$1:$U$1,0))</f>
        <v>3</v>
      </c>
      <c r="I23" s="86" t="str">
        <f>INDEX(crises_map!$B$2:$U$74,MATCH('Fig. 1.2 raw'!$B23,crises_map!$A$2:$A$74,0),MATCH('Fig. 1.2 raw'!I$6,crises_map!$B$1:$U$1,0))</f>
        <v>PC</v>
      </c>
      <c r="J23" s="86">
        <f>INDEX(crises_map!$B$2:$U$74,MATCH('Fig. 1.2 raw'!$B23,crises_map!$A$2:$A$74,0),MATCH('Fig. 1.2 raw'!J$6,crises_map!$B$1:$U$1,0))</f>
        <v>12</v>
      </c>
      <c r="K23" s="86">
        <f>INDEX(crises_map!$B$2:$U$74,MATCH('Fig. 1.2 raw'!$B23,crises_map!$A$2:$A$74,0),MATCH('Fig. 1.2 raw'!K$6,crises_map!$B$1:$U$1,0))</f>
        <v>0</v>
      </c>
      <c r="L23" s="86">
        <f>INDEX(crises_map!$B$2:$U$74,MATCH('Fig. 1.2 raw'!$B23,crises_map!$A$2:$A$74,0),MATCH('Fig. 1.2 raw'!L$6,crises_map!$B$1:$U$1,0))</f>
        <v>0</v>
      </c>
      <c r="M23" s="86">
        <f>INDEX(crises_map!$B$2:$U$74,MATCH('Fig. 1.2 raw'!$B23,crises_map!$A$2:$A$74,0),MATCH('Fig. 1.2 raw'!M$6,crises_map!$B$1:$U$1,0))</f>
        <v>1</v>
      </c>
      <c r="N23" s="88">
        <f>INDEX(crises_map!$B$2:$U$74,MATCH('Fig. 1.2 raw'!$B23,crises_map!$A$2:$A$74,0),MATCH('Fig. 1.2 raw'!N$6,crises_map!$B$1:$U$1,0))</f>
        <v>422890167</v>
      </c>
      <c r="O23" s="88">
        <f>INDEX(crises_map!$B$2:$U$74,MATCH('Fig. 1.2 raw'!$B23,crises_map!$A$2:$A$74,0),MATCH('Fig. 1.2 raw'!O$6,crises_map!$B$1:$U$1,0))</f>
        <v>0</v>
      </c>
      <c r="P23" s="88">
        <f>INDEX(crises_map!$B$2:$U$74,MATCH('Fig. 1.2 raw'!$B23,crises_map!$A$2:$A$74,0),MATCH('Fig. 1.2 raw'!P$6,crises_map!$B$1:$U$1,0))</f>
        <v>144944119</v>
      </c>
      <c r="Q23" s="88">
        <f>INDEX(crises_map!$C$2:$U$74,MATCH('Fig. 1.2 raw'!$B23,crises_map!$A$2:$A$74,0),MATCH('Fig. 1.2 raw'!Q$6,crises_map!$C$1:$U$1,0))</f>
        <v>0</v>
      </c>
      <c r="R23" s="89">
        <f t="shared" si="0"/>
        <v>0.34274648670182961</v>
      </c>
      <c r="S23" s="98" t="str">
        <f t="shared" si="1"/>
        <v/>
      </c>
      <c r="T23" s="83"/>
    </row>
    <row r="24" spans="1:20">
      <c r="A24" s="39">
        <v>18</v>
      </c>
      <c r="B24" s="97" t="s">
        <v>216</v>
      </c>
      <c r="C24" s="85" t="s">
        <v>244</v>
      </c>
      <c r="D24" s="85">
        <f>INDEX(crises_map!$B$2:$U$74,MATCH('Fig. 1.2 raw'!$B24,crises_map!$A$2:$A$74,0),MATCH('Fig. 1.2 raw'!D$6,crises_map!$B$1:$U$1,0))</f>
        <v>4.9000000000000004</v>
      </c>
      <c r="E24" s="86">
        <f>INDEX(crises_map!$B$2:$U$74,MATCH('Fig. 1.2 raw'!$B24,crises_map!$A$2:$A$74,0),MATCH('Fig. 1.2 raw'!E$6,crises_map!$B$1:$U$1,0))</f>
        <v>0</v>
      </c>
      <c r="F24" s="87">
        <f>INDEX(crises_map!$B$2:$U$74,MATCH('Fig. 1.2 raw'!$B24,crises_map!$A$2:$A$74,0),MATCH('Fig. 1.2 raw'!F$6,crises_map!$B$1:$U$1,0))</f>
        <v>74.819999999999993</v>
      </c>
      <c r="G24" s="87" t="str">
        <f>INDEX(crises_map!$B$2:$U$74,MATCH('Fig. 1.2 raw'!$B24,crises_map!$A$2:$A$74,0),MATCH('Fig. 1.2 raw'!G$6,crises_map!$B$1:$U$1,0))</f>
        <v>vulnerable</v>
      </c>
      <c r="H24" s="87">
        <f>INDEX(crises_map!$B$2:$U$74,MATCH('Fig. 1.2 raw'!$B24,crises_map!$A$2:$A$74,0),MATCH('Fig. 1.2 raw'!H$6,crises_map!$B$1:$U$1,0))</f>
        <v>0</v>
      </c>
      <c r="I24" s="86" t="str">
        <f>INDEX(crises_map!$B$2:$U$74,MATCH('Fig. 1.2 raw'!$B24,crises_map!$A$2:$A$74,0),MATCH('Fig. 1.2 raw'!I$6,crises_map!$B$1:$U$1,0))</f>
        <v>C</v>
      </c>
      <c r="J24" s="86">
        <f>INDEX(crises_map!$B$2:$U$74,MATCH('Fig. 1.2 raw'!$B24,crises_map!$A$2:$A$74,0),MATCH('Fig. 1.2 raw'!J$6,crises_map!$B$1:$U$1,0))</f>
        <v>1</v>
      </c>
      <c r="K24" s="86">
        <f>INDEX(crises_map!$B$2:$U$74,MATCH('Fig. 1.2 raw'!$B24,crises_map!$A$2:$A$74,0),MATCH('Fig. 1.2 raw'!K$6,crises_map!$B$1:$U$1,0))</f>
        <v>0</v>
      </c>
      <c r="L24" s="86">
        <f>INDEX(crises_map!$B$2:$U$74,MATCH('Fig. 1.2 raw'!$B24,crises_map!$A$2:$A$74,0),MATCH('Fig. 1.2 raw'!L$6,crises_map!$B$1:$U$1,0))</f>
        <v>0</v>
      </c>
      <c r="M24" s="86">
        <f>INDEX(crises_map!$B$2:$U$74,MATCH('Fig. 1.2 raw'!$B24,crises_map!$A$2:$A$74,0),MATCH('Fig. 1.2 raw'!M$6,crises_map!$B$1:$U$1,0))</f>
        <v>0</v>
      </c>
      <c r="N24" s="88">
        <f>INDEX(crises_map!$B$2:$U$74,MATCH('Fig. 1.2 raw'!$B24,crises_map!$A$2:$A$74,0),MATCH('Fig. 1.2 raw'!N$6,crises_map!$B$1:$U$1,0))</f>
        <v>83621252</v>
      </c>
      <c r="O24" s="88">
        <f>INDEX(crises_map!$B$2:$U$74,MATCH('Fig. 1.2 raw'!$B24,crises_map!$A$2:$A$74,0),MATCH('Fig. 1.2 raw'!O$6,crises_map!$B$1:$U$1,0))</f>
        <v>0</v>
      </c>
      <c r="P24" s="88">
        <f>INDEX(crises_map!$B$2:$U$74,MATCH('Fig. 1.2 raw'!$B24,crises_map!$A$2:$A$74,0),MATCH('Fig. 1.2 raw'!P$6,crises_map!$B$1:$U$1,0))</f>
        <v>7384444</v>
      </c>
      <c r="Q24" s="88">
        <f>INDEX(crises_map!$C$2:$U$74,MATCH('Fig. 1.2 raw'!$B24,crises_map!$A$2:$A$74,0),MATCH('Fig. 1.2 raw'!Q$6,crises_map!$C$1:$U$1,0))</f>
        <v>0</v>
      </c>
      <c r="R24" s="89">
        <f t="shared" si="0"/>
        <v>8.830822097712672E-2</v>
      </c>
      <c r="S24" s="98" t="str">
        <f t="shared" si="1"/>
        <v/>
      </c>
      <c r="T24" s="83"/>
    </row>
    <row r="25" spans="1:20">
      <c r="A25" s="39">
        <v>19</v>
      </c>
      <c r="B25" s="97" t="s">
        <v>127</v>
      </c>
      <c r="C25" s="85" t="s">
        <v>59</v>
      </c>
      <c r="D25" s="85">
        <f>INDEX(crises_map!$B$2:$U$74,MATCH('Fig. 1.2 raw'!$B25,crises_map!$A$2:$A$74,0),MATCH('Fig. 1.2 raw'!D$6,crises_map!$B$1:$U$1,0))</f>
        <v>4.4062429999999999</v>
      </c>
      <c r="E25" s="86">
        <f>INDEX(crises_map!$B$2:$U$74,MATCH('Fig. 1.2 raw'!$B25,crises_map!$A$2:$A$74,0),MATCH('Fig. 1.2 raw'!E$6,crises_map!$B$1:$U$1,0))</f>
        <v>4</v>
      </c>
      <c r="F25" s="87">
        <f>INDEX(crises_map!$B$2:$U$74,MATCH('Fig. 1.2 raw'!$B25,crises_map!$A$2:$A$74,0),MATCH('Fig. 1.2 raw'!F$6,crises_map!$B$1:$U$1,0))</f>
        <v>5.67</v>
      </c>
      <c r="G25" s="87" t="str">
        <f>INDEX(crises_map!$B$2:$U$74,MATCH('Fig. 1.2 raw'!$B25,crises_map!$A$2:$A$74,0),MATCH('Fig. 1.2 raw'!G$6,crises_map!$B$1:$U$1,0))</f>
        <v>vulnerable</v>
      </c>
      <c r="H25" s="87">
        <f>INDEX(crises_map!$B$2:$U$74,MATCH('Fig. 1.2 raw'!$B25,crises_map!$A$2:$A$74,0),MATCH('Fig. 1.2 raw'!H$6,crises_map!$B$1:$U$1,0))</f>
        <v>2</v>
      </c>
      <c r="I25" s="86" t="str">
        <f>INDEX(crises_map!$B$2:$U$74,MATCH('Fig. 1.2 raw'!$B25,crises_map!$A$2:$A$74,0),MATCH('Fig. 1.2 raw'!I$6,crises_map!$B$1:$U$1,0))</f>
        <v>PC</v>
      </c>
      <c r="J25" s="86">
        <f>INDEX(crises_map!$B$2:$U$74,MATCH('Fig. 1.2 raw'!$B25,crises_map!$A$2:$A$74,0),MATCH('Fig. 1.2 raw'!J$6,crises_map!$B$1:$U$1,0))</f>
        <v>8</v>
      </c>
      <c r="K25" s="86">
        <f>INDEX(crises_map!$B$2:$U$74,MATCH('Fig. 1.2 raw'!$B25,crises_map!$A$2:$A$74,0),MATCH('Fig. 1.2 raw'!K$6,crises_map!$B$1:$U$1,0))</f>
        <v>1</v>
      </c>
      <c r="L25" s="86">
        <f>INDEX(crises_map!$B$2:$U$74,MATCH('Fig. 1.2 raw'!$B25,crises_map!$A$2:$A$74,0),MATCH('Fig. 1.2 raw'!L$6,crises_map!$B$1:$U$1,0))</f>
        <v>1</v>
      </c>
      <c r="M25" s="86">
        <f>INDEX(crises_map!$B$2:$U$74,MATCH('Fig. 1.2 raw'!$B25,crises_map!$A$2:$A$74,0),MATCH('Fig. 1.2 raw'!M$6,crises_map!$B$1:$U$1,0))</f>
        <v>0</v>
      </c>
      <c r="N25" s="88">
        <f>INDEX(crises_map!$B$2:$U$74,MATCH('Fig. 1.2 raw'!$B25,crises_map!$A$2:$A$74,0),MATCH('Fig. 1.2 raw'!N$6,crises_map!$B$1:$U$1,0))</f>
        <v>361554315</v>
      </c>
      <c r="O25" s="88">
        <f>INDEX(crises_map!$B$2:$U$74,MATCH('Fig. 1.2 raw'!$B25,crises_map!$A$2:$A$74,0),MATCH('Fig. 1.2 raw'!O$6,crises_map!$B$1:$U$1,0))</f>
        <v>0</v>
      </c>
      <c r="P25" s="88">
        <f>INDEX(crises_map!$B$2:$U$74,MATCH('Fig. 1.2 raw'!$B25,crises_map!$A$2:$A$74,0),MATCH('Fig. 1.2 raw'!P$6,crises_map!$B$1:$U$1,0))</f>
        <v>195551887</v>
      </c>
      <c r="Q25" s="88">
        <f>INDEX(crises_map!$C$2:$U$74,MATCH('Fig. 1.2 raw'!$B25,crises_map!$A$2:$A$74,0),MATCH('Fig. 1.2 raw'!Q$6,crises_map!$C$1:$U$1,0))</f>
        <v>0</v>
      </c>
      <c r="R25" s="89">
        <f t="shared" si="0"/>
        <v>0.54086448117760677</v>
      </c>
      <c r="S25" s="98" t="str">
        <f t="shared" si="1"/>
        <v/>
      </c>
      <c r="T25" s="83"/>
    </row>
    <row r="26" spans="1:20">
      <c r="A26" s="39">
        <v>20</v>
      </c>
      <c r="B26" s="97" t="s">
        <v>148</v>
      </c>
      <c r="C26" s="85" t="s">
        <v>46</v>
      </c>
      <c r="D26" s="85">
        <f>INDEX(crises_map!$B$2:$U$74,MATCH('Fig. 1.2 raw'!$B26,crises_map!$A$2:$A$74,0),MATCH('Fig. 1.2 raw'!D$6,crises_map!$B$1:$U$1,0))</f>
        <v>4.3899999999999997</v>
      </c>
      <c r="E26" s="86">
        <f>INDEX(crises_map!$B$2:$U$74,MATCH('Fig. 1.2 raw'!$B26,crises_map!$A$2:$A$74,0),MATCH('Fig. 1.2 raw'!E$6,crises_map!$B$1:$U$1,0))</f>
        <v>5</v>
      </c>
      <c r="F26" s="87">
        <f>INDEX(crises_map!$B$2:$U$74,MATCH('Fig. 1.2 raw'!$B26,crises_map!$A$2:$A$74,0),MATCH('Fig. 1.2 raw'!F$6,crises_map!$B$1:$U$1,0))</f>
        <v>25.4</v>
      </c>
      <c r="G26" s="87" t="str">
        <f>INDEX(crises_map!$B$2:$U$74,MATCH('Fig. 1.2 raw'!$B26,crises_map!$A$2:$A$74,0),MATCH('Fig. 1.2 raw'!G$6,crises_map!$B$1:$U$1,0))</f>
        <v>slightly vulnerable</v>
      </c>
      <c r="H26" s="87">
        <f>INDEX(crises_map!$B$2:$U$74,MATCH('Fig. 1.2 raw'!$B26,crises_map!$A$2:$A$74,0),MATCH('Fig. 1.2 raw'!H$6,crises_map!$B$1:$U$1,0))</f>
        <v>0</v>
      </c>
      <c r="I26" s="86" t="str">
        <f>INDEX(crises_map!$B$2:$U$74,MATCH('Fig. 1.2 raw'!$B26,crises_map!$A$2:$A$74,0),MATCH('Fig. 1.2 raw'!I$6,crises_map!$B$1:$U$1,0))</f>
        <v>PC</v>
      </c>
      <c r="J26" s="86">
        <f>INDEX(crises_map!$B$2:$U$74,MATCH('Fig. 1.2 raw'!$B26,crises_map!$A$2:$A$74,0),MATCH('Fig. 1.2 raw'!J$6,crises_map!$B$1:$U$1,0))</f>
        <v>10</v>
      </c>
      <c r="K26" s="86">
        <f>INDEX(crises_map!$B$2:$U$74,MATCH('Fig. 1.2 raw'!$B26,crises_map!$A$2:$A$74,0),MATCH('Fig. 1.2 raw'!K$6,crises_map!$B$1:$U$1,0))</f>
        <v>1</v>
      </c>
      <c r="L26" s="86">
        <f>INDEX(crises_map!$B$2:$U$74,MATCH('Fig. 1.2 raw'!$B26,crises_map!$A$2:$A$74,0),MATCH('Fig. 1.2 raw'!L$6,crises_map!$B$1:$U$1,0))</f>
        <v>1</v>
      </c>
      <c r="M26" s="86">
        <f>INDEX(crises_map!$B$2:$U$74,MATCH('Fig. 1.2 raw'!$B26,crises_map!$A$2:$A$74,0),MATCH('Fig. 1.2 raw'!M$6,crises_map!$B$1:$U$1,0))</f>
        <v>1</v>
      </c>
      <c r="N26" s="88">
        <f>INDEX(crises_map!$B$2:$U$74,MATCH('Fig. 1.2 raw'!$B26,crises_map!$A$2:$A$74,0),MATCH('Fig. 1.2 raw'!N$6,crises_map!$B$1:$U$1,0))</f>
        <v>607196803</v>
      </c>
      <c r="O26" s="88">
        <f>INDEX(crises_map!$B$2:$U$74,MATCH('Fig. 1.2 raw'!$B26,crises_map!$A$2:$A$74,0),MATCH('Fig. 1.2 raw'!O$6,crises_map!$B$1:$U$1,0))</f>
        <v>0</v>
      </c>
      <c r="P26" s="88">
        <f>INDEX(crises_map!$B$2:$U$74,MATCH('Fig. 1.2 raw'!$B26,crises_map!$A$2:$A$74,0),MATCH('Fig. 1.2 raw'!P$6,crises_map!$B$1:$U$1,0))</f>
        <v>392965265</v>
      </c>
      <c r="Q26" s="88">
        <f>INDEX(crises_map!$C$2:$U$74,MATCH('Fig. 1.2 raw'!$B26,crises_map!$A$2:$A$74,0),MATCH('Fig. 1.2 raw'!Q$6,crises_map!$C$1:$U$1,0))</f>
        <v>0</v>
      </c>
      <c r="R26" s="89">
        <f t="shared" si="0"/>
        <v>0.64717940387443051</v>
      </c>
      <c r="S26" s="98" t="str">
        <f t="shared" si="1"/>
        <v/>
      </c>
      <c r="T26" s="83"/>
    </row>
    <row r="27" spans="1:20">
      <c r="A27" s="39">
        <v>21</v>
      </c>
      <c r="B27" s="97" t="s">
        <v>160</v>
      </c>
      <c r="C27" s="85" t="s">
        <v>63</v>
      </c>
      <c r="D27" s="85">
        <f>INDEX(crises_map!$B$2:$U$74,MATCH('Fig. 1.2 raw'!$B27,crises_map!$A$2:$A$74,0),MATCH('Fig. 1.2 raw'!D$6,crises_map!$B$1:$U$1,0))</f>
        <v>4.1100000000000003</v>
      </c>
      <c r="E27" s="86">
        <f>INDEX(crises_map!$B$2:$U$74,MATCH('Fig. 1.2 raw'!$B27,crises_map!$A$2:$A$74,0),MATCH('Fig. 1.2 raw'!E$6,crises_map!$B$1:$U$1,0))</f>
        <v>4</v>
      </c>
      <c r="F27" s="87">
        <f>INDEX(crises_map!$B$2:$U$74,MATCH('Fig. 1.2 raw'!$B27,crises_map!$A$2:$A$74,0),MATCH('Fig. 1.2 raw'!F$6,crises_map!$B$1:$U$1,0))</f>
        <v>44.52</v>
      </c>
      <c r="G27" s="87" t="str">
        <f>INDEX(crises_map!$B$2:$U$74,MATCH('Fig. 1.2 raw'!$B27,crises_map!$A$2:$A$74,0),MATCH('Fig. 1.2 raw'!G$6,crises_map!$B$1:$U$1,0))</f>
        <v>vulnerable</v>
      </c>
      <c r="H27" s="87">
        <f>INDEX(crises_map!$B$2:$U$74,MATCH('Fig. 1.2 raw'!$B27,crises_map!$A$2:$A$74,0),MATCH('Fig. 1.2 raw'!H$6,crises_map!$B$1:$U$1,0))</f>
        <v>2</v>
      </c>
      <c r="I27" s="86" t="str">
        <f>INDEX(crises_map!$B$2:$U$74,MATCH('Fig. 1.2 raw'!$B27,crises_map!$A$2:$A$74,0),MATCH('Fig. 1.2 raw'!I$6,crises_map!$B$1:$U$1,0))</f>
        <v>RC</v>
      </c>
      <c r="J27" s="86">
        <f>INDEX(crises_map!$B$2:$U$74,MATCH('Fig. 1.2 raw'!$B27,crises_map!$A$2:$A$74,0),MATCH('Fig. 1.2 raw'!J$6,crises_map!$B$1:$U$1,0))</f>
        <v>3</v>
      </c>
      <c r="K27" s="86">
        <f>INDEX(crises_map!$B$2:$U$74,MATCH('Fig. 1.2 raw'!$B27,crises_map!$A$2:$A$74,0),MATCH('Fig. 1.2 raw'!K$6,crises_map!$B$1:$U$1,0))</f>
        <v>1</v>
      </c>
      <c r="L27" s="86">
        <f>INDEX(crises_map!$B$2:$U$74,MATCH('Fig. 1.2 raw'!$B27,crises_map!$A$2:$A$74,0),MATCH('Fig. 1.2 raw'!L$6,crises_map!$B$1:$U$1,0))</f>
        <v>1</v>
      </c>
      <c r="M27" s="86">
        <f>INDEX(crises_map!$B$2:$U$74,MATCH('Fig. 1.2 raw'!$B27,crises_map!$A$2:$A$74,0),MATCH('Fig. 1.2 raw'!M$6,crises_map!$B$1:$U$1,0))</f>
        <v>1</v>
      </c>
      <c r="N27" s="88">
        <f>INDEX(crises_map!$B$2:$U$74,MATCH('Fig. 1.2 raw'!$B27,crises_map!$A$2:$A$74,0),MATCH('Fig. 1.2 raw'!N$6,crises_map!$B$1:$U$1,0))</f>
        <v>254080356</v>
      </c>
      <c r="O27" s="88">
        <f>INDEX(crises_map!$B$2:$U$74,MATCH('Fig. 1.2 raw'!$B27,crises_map!$A$2:$A$74,0),MATCH('Fig. 1.2 raw'!O$6,crises_map!$B$1:$U$1,0))</f>
        <v>0</v>
      </c>
      <c r="P27" s="88">
        <f>INDEX(crises_map!$B$2:$U$74,MATCH('Fig. 1.2 raw'!$B27,crises_map!$A$2:$A$74,0),MATCH('Fig. 1.2 raw'!P$6,crises_map!$B$1:$U$1,0))</f>
        <v>223331365</v>
      </c>
      <c r="Q27" s="88">
        <f>INDEX(crises_map!$C$2:$U$74,MATCH('Fig. 1.2 raw'!$B27,crises_map!$A$2:$A$74,0),MATCH('Fig. 1.2 raw'!Q$6,crises_map!$C$1:$U$1,0))</f>
        <v>0</v>
      </c>
      <c r="R27" s="89">
        <f t="shared" si="0"/>
        <v>0.87897926670096449</v>
      </c>
      <c r="S27" s="98" t="str">
        <f t="shared" si="1"/>
        <v/>
      </c>
      <c r="T27" s="83"/>
    </row>
    <row r="28" spans="1:20">
      <c r="A28" s="39">
        <v>22</v>
      </c>
      <c r="B28" s="97" t="s">
        <v>163</v>
      </c>
      <c r="C28" s="85" t="s">
        <v>96</v>
      </c>
      <c r="D28" s="85">
        <f>INDEX(crises_map!$B$2:$U$74,MATCH('Fig. 1.2 raw'!$B28,crises_map!$A$2:$A$74,0),MATCH('Fig. 1.2 raw'!D$6,crises_map!$B$1:$U$1,0))</f>
        <v>3.8216589999999999</v>
      </c>
      <c r="E28" s="86">
        <f>INDEX(crises_map!$B$2:$U$74,MATCH('Fig. 1.2 raw'!$B28,crises_map!$A$2:$A$74,0),MATCH('Fig. 1.2 raw'!E$6,crises_map!$B$1:$U$1,0))</f>
        <v>3</v>
      </c>
      <c r="F28" s="87">
        <f>INDEX(crises_map!$B$2:$U$74,MATCH('Fig. 1.2 raw'!$B28,crises_map!$A$2:$A$74,0),MATCH('Fig. 1.2 raw'!F$6,crises_map!$B$1:$U$1,0))</f>
        <v>8.7100000000000009</v>
      </c>
      <c r="G28" s="87" t="str">
        <f>INDEX(crises_map!$B$2:$U$74,MATCH('Fig. 1.2 raw'!$B28,crises_map!$A$2:$A$74,0),MATCH('Fig. 1.2 raw'!G$6,crises_map!$B$1:$U$1,0))</f>
        <v>very vulnerable</v>
      </c>
      <c r="H28" s="87">
        <f>INDEX(crises_map!$B$2:$U$74,MATCH('Fig. 1.2 raw'!$B28,crises_map!$A$2:$A$74,0),MATCH('Fig. 1.2 raw'!H$6,crises_map!$B$1:$U$1,0))</f>
        <v>2</v>
      </c>
      <c r="I28" s="86" t="str">
        <f>INDEX(crises_map!$B$2:$U$74,MATCH('Fig. 1.2 raw'!$B28,crises_map!$A$2:$A$74,0),MATCH('Fig. 1.2 raw'!I$6,crises_map!$B$1:$U$1,0))</f>
        <v>PC</v>
      </c>
      <c r="J28" s="86">
        <f>INDEX(crises_map!$B$2:$U$74,MATCH('Fig. 1.2 raw'!$B28,crises_map!$A$2:$A$74,0),MATCH('Fig. 1.2 raw'!J$6,crises_map!$B$1:$U$1,0))</f>
        <v>17</v>
      </c>
      <c r="K28" s="86">
        <f>INDEX(crises_map!$B$2:$U$74,MATCH('Fig. 1.2 raw'!$B28,crises_map!$A$2:$A$74,0),MATCH('Fig. 1.2 raw'!K$6,crises_map!$B$1:$U$1,0))</f>
        <v>1</v>
      </c>
      <c r="L28" s="86">
        <f>INDEX(crises_map!$B$2:$U$74,MATCH('Fig. 1.2 raw'!$B28,crises_map!$A$2:$A$74,0),MATCH('Fig. 1.2 raw'!L$6,crises_map!$B$1:$U$1,0))</f>
        <v>1</v>
      </c>
      <c r="M28" s="86">
        <f>INDEX(crises_map!$B$2:$U$74,MATCH('Fig. 1.2 raw'!$B28,crises_map!$A$2:$A$74,0),MATCH('Fig. 1.2 raw'!M$6,crises_map!$B$1:$U$1,0))</f>
        <v>1</v>
      </c>
      <c r="N28" s="88">
        <f>INDEX(crises_map!$B$2:$U$74,MATCH('Fig. 1.2 raw'!$B28,crises_map!$A$2:$A$74,0),MATCH('Fig. 1.2 raw'!N$6,crises_map!$B$1:$U$1,0))</f>
        <v>523063280</v>
      </c>
      <c r="O28" s="88">
        <f>INDEX(crises_map!$B$2:$U$74,MATCH('Fig. 1.2 raw'!$B28,crises_map!$A$2:$A$74,0),MATCH('Fig. 1.2 raw'!O$6,crises_map!$B$1:$U$1,0))</f>
        <v>0</v>
      </c>
      <c r="P28" s="88">
        <f>INDEX(crises_map!$B$2:$U$74,MATCH('Fig. 1.2 raw'!$B28,crises_map!$A$2:$A$74,0),MATCH('Fig. 1.2 raw'!P$6,crises_map!$B$1:$U$1,0))</f>
        <v>269366505</v>
      </c>
      <c r="Q28" s="88">
        <f>INDEX(crises_map!$C$2:$U$74,MATCH('Fig. 1.2 raw'!$B28,crises_map!$A$2:$A$74,0),MATCH('Fig. 1.2 raw'!Q$6,crises_map!$C$1:$U$1,0))</f>
        <v>0</v>
      </c>
      <c r="R28" s="89">
        <f t="shared" si="0"/>
        <v>0.51497880906493765</v>
      </c>
      <c r="S28" s="98" t="str">
        <f t="shared" si="1"/>
        <v/>
      </c>
      <c r="T28" s="83"/>
    </row>
    <row r="29" spans="1:20">
      <c r="A29" s="39">
        <v>23</v>
      </c>
      <c r="B29" s="97" t="s">
        <v>166</v>
      </c>
      <c r="C29" s="85" t="s">
        <v>101</v>
      </c>
      <c r="D29" s="85">
        <f>INDEX(crises_map!$B$2:$U$74,MATCH('Fig. 1.2 raw'!$B29,crises_map!$A$2:$A$74,0),MATCH('Fig. 1.2 raw'!D$6,crises_map!$B$1:$U$1,0))</f>
        <v>3.81</v>
      </c>
      <c r="E29" s="86">
        <f>INDEX(crises_map!$B$2:$U$74,MATCH('Fig. 1.2 raw'!$B29,crises_map!$A$2:$A$74,0),MATCH('Fig. 1.2 raw'!E$6,crises_map!$B$1:$U$1,0))</f>
        <v>5</v>
      </c>
      <c r="F29" s="87">
        <f>INDEX(crises_map!$B$2:$U$74,MATCH('Fig. 1.2 raw'!$B29,crises_map!$A$2:$A$74,0),MATCH('Fig. 1.2 raw'!F$6,crises_map!$B$1:$U$1,0))</f>
        <v>38.32</v>
      </c>
      <c r="G29" s="87">
        <f>INDEX(crises_map!$B$2:$U$74,MATCH('Fig. 1.2 raw'!$B29,crises_map!$A$2:$A$74,0),MATCH('Fig. 1.2 raw'!G$6,crises_map!$B$1:$U$1,0))</f>
        <v>0</v>
      </c>
      <c r="H29" s="87">
        <f>INDEX(crises_map!$B$2:$U$74,MATCH('Fig. 1.2 raw'!$B29,crises_map!$A$2:$A$74,0),MATCH('Fig. 1.2 raw'!H$6,crises_map!$B$1:$U$1,0))</f>
        <v>0</v>
      </c>
      <c r="I29" s="86" t="str">
        <f>INDEX(crises_map!$B$2:$U$74,MATCH('Fig. 1.2 raw'!$B29,crises_map!$A$2:$A$74,0),MATCH('Fig. 1.2 raw'!I$6,crises_map!$B$1:$U$1,0))</f>
        <v>PC</v>
      </c>
      <c r="J29" s="86">
        <f>INDEX(crises_map!$B$2:$U$74,MATCH('Fig. 1.2 raw'!$B29,crises_map!$A$2:$A$74,0),MATCH('Fig. 1.2 raw'!J$6,crises_map!$B$1:$U$1,0))</f>
        <v>19</v>
      </c>
      <c r="K29" s="86">
        <f>INDEX(crises_map!$B$2:$U$74,MATCH('Fig. 1.2 raw'!$B29,crises_map!$A$2:$A$74,0),MATCH('Fig. 1.2 raw'!K$6,crises_map!$B$1:$U$1,0))</f>
        <v>1</v>
      </c>
      <c r="L29" s="86">
        <f>INDEX(crises_map!$B$2:$U$74,MATCH('Fig. 1.2 raw'!$B29,crises_map!$A$2:$A$74,0),MATCH('Fig. 1.2 raw'!L$6,crises_map!$B$1:$U$1,0))</f>
        <v>0</v>
      </c>
      <c r="M29" s="86">
        <f>INDEX(crises_map!$B$2:$U$74,MATCH('Fig. 1.2 raw'!$B29,crises_map!$A$2:$A$74,0),MATCH('Fig. 1.2 raw'!M$6,crises_map!$B$1:$U$1,0))</f>
        <v>0</v>
      </c>
      <c r="N29" s="88">
        <f>INDEX(crises_map!$B$2:$U$74,MATCH('Fig. 1.2 raw'!$B29,crises_map!$A$2:$A$74,0),MATCH('Fig. 1.2 raw'!N$6,crises_map!$B$1:$U$1,0))</f>
        <v>512629398</v>
      </c>
      <c r="O29" s="88">
        <f>INDEX(crises_map!$B$2:$U$74,MATCH('Fig. 1.2 raw'!$B29,crises_map!$A$2:$A$74,0),MATCH('Fig. 1.2 raw'!O$6,crises_map!$B$1:$U$1,0))</f>
        <v>0</v>
      </c>
      <c r="P29" s="88">
        <f>INDEX(crises_map!$B$2:$U$74,MATCH('Fig. 1.2 raw'!$B29,crises_map!$A$2:$A$74,0),MATCH('Fig. 1.2 raw'!P$6,crises_map!$B$1:$U$1,0))</f>
        <v>436310800</v>
      </c>
      <c r="Q29" s="88">
        <f>INDEX(crises_map!$C$2:$U$74,MATCH('Fig. 1.2 raw'!$B29,crises_map!$A$2:$A$74,0),MATCH('Fig. 1.2 raw'!Q$6,crises_map!$C$1:$U$1,0))</f>
        <v>0</v>
      </c>
      <c r="R29" s="89">
        <f t="shared" si="0"/>
        <v>0.85112325142148793</v>
      </c>
      <c r="S29" s="98" t="str">
        <f t="shared" si="1"/>
        <v/>
      </c>
      <c r="T29" s="83"/>
    </row>
    <row r="30" spans="1:20">
      <c r="A30" s="39">
        <v>24</v>
      </c>
      <c r="B30" s="97" t="s">
        <v>143</v>
      </c>
      <c r="C30" s="85" t="s">
        <v>73</v>
      </c>
      <c r="D30" s="85">
        <f>INDEX(crises_map!$B$2:$U$74,MATCH('Fig. 1.2 raw'!$B30,crises_map!$A$2:$A$74,0),MATCH('Fig. 1.2 raw'!D$6,crises_map!$B$1:$U$1,0))</f>
        <v>3.8</v>
      </c>
      <c r="E30" s="86">
        <f>INDEX(crises_map!$B$2:$U$74,MATCH('Fig. 1.2 raw'!$B30,crises_map!$A$2:$A$74,0),MATCH('Fig. 1.2 raw'!E$6,crises_map!$B$1:$U$1,0))</f>
        <v>3</v>
      </c>
      <c r="F30" s="87">
        <f>INDEX(crises_map!$B$2:$U$74,MATCH('Fig. 1.2 raw'!$B30,crises_map!$A$2:$A$74,0),MATCH('Fig. 1.2 raw'!F$6,crises_map!$B$1:$U$1,0))</f>
        <v>44.16</v>
      </c>
      <c r="G30" s="87" t="str">
        <f>INDEX(crises_map!$B$2:$U$74,MATCH('Fig. 1.2 raw'!$B30,crises_map!$A$2:$A$74,0),MATCH('Fig. 1.2 raw'!G$6,crises_map!$B$1:$U$1,0))</f>
        <v>vulnerable</v>
      </c>
      <c r="H30" s="87">
        <f>INDEX(crises_map!$B$2:$U$74,MATCH('Fig. 1.2 raw'!$B30,crises_map!$A$2:$A$74,0),MATCH('Fig. 1.2 raw'!H$6,crises_map!$B$1:$U$1,0))</f>
        <v>2</v>
      </c>
      <c r="I30" s="86" t="str">
        <f>INDEX(crises_map!$B$2:$U$74,MATCH('Fig. 1.2 raw'!$B30,crises_map!$A$2:$A$74,0),MATCH('Fig. 1.2 raw'!I$6,crises_map!$B$1:$U$1,0))</f>
        <v>C</v>
      </c>
      <c r="J30" s="86">
        <f>INDEX(crises_map!$B$2:$U$74,MATCH('Fig. 1.2 raw'!$B30,crises_map!$A$2:$A$74,0),MATCH('Fig. 1.2 raw'!J$6,crises_map!$B$1:$U$1,0))</f>
        <v>1</v>
      </c>
      <c r="K30" s="86">
        <f>INDEX(crises_map!$B$2:$U$74,MATCH('Fig. 1.2 raw'!$B30,crises_map!$A$2:$A$74,0),MATCH('Fig. 1.2 raw'!K$6,crises_map!$B$1:$U$1,0))</f>
        <v>0</v>
      </c>
      <c r="L30" s="86">
        <f>INDEX(crises_map!$B$2:$U$74,MATCH('Fig. 1.2 raw'!$B30,crises_map!$A$2:$A$74,0),MATCH('Fig. 1.2 raw'!L$6,crises_map!$B$1:$U$1,0))</f>
        <v>1</v>
      </c>
      <c r="M30" s="86">
        <f>INDEX(crises_map!$B$2:$U$74,MATCH('Fig. 1.2 raw'!$B30,crises_map!$A$2:$A$74,0),MATCH('Fig. 1.2 raw'!M$6,crises_map!$B$1:$U$1,0))</f>
        <v>1</v>
      </c>
      <c r="N30" s="88">
        <f>INDEX(crises_map!$B$2:$U$74,MATCH('Fig. 1.2 raw'!$B30,crises_map!$A$2:$A$74,0),MATCH('Fig. 1.2 raw'!N$6,crises_map!$B$1:$U$1,0))</f>
        <v>56291832</v>
      </c>
      <c r="O30" s="88">
        <f>INDEX(crises_map!$B$2:$U$74,MATCH('Fig. 1.2 raw'!$B30,crises_map!$A$2:$A$74,0),MATCH('Fig. 1.2 raw'!O$6,crises_map!$B$1:$U$1,0))</f>
        <v>0</v>
      </c>
      <c r="P30" s="88">
        <f>INDEX(crises_map!$B$2:$U$74,MATCH('Fig. 1.2 raw'!$B30,crises_map!$A$2:$A$74,0),MATCH('Fig. 1.2 raw'!P$6,crises_map!$B$1:$U$1,0))</f>
        <v>35157818</v>
      </c>
      <c r="Q30" s="88">
        <f>INDEX(crises_map!$C$2:$U$74,MATCH('Fig. 1.2 raw'!$B30,crises_map!$A$2:$A$74,0),MATCH('Fig. 1.2 raw'!Q$6,crises_map!$C$1:$U$1,0))</f>
        <v>0</v>
      </c>
      <c r="R30" s="89">
        <f t="shared" si="0"/>
        <v>0.62456340024606061</v>
      </c>
      <c r="S30" s="98" t="str">
        <f t="shared" si="1"/>
        <v/>
      </c>
      <c r="T30" s="83"/>
    </row>
    <row r="31" spans="1:20">
      <c r="A31" s="39">
        <v>25</v>
      </c>
      <c r="B31" s="97" t="s">
        <v>161</v>
      </c>
      <c r="C31" s="85" t="s">
        <v>69</v>
      </c>
      <c r="D31" s="85">
        <f>INDEX(crises_map!$B$2:$U$74,MATCH('Fig. 1.2 raw'!$B31,crises_map!$A$2:$A$74,0),MATCH('Fig. 1.2 raw'!D$6,crises_map!$B$1:$U$1,0))</f>
        <v>3.7</v>
      </c>
      <c r="E31" s="86">
        <f>INDEX(crises_map!$B$2:$U$74,MATCH('Fig. 1.2 raw'!$B31,crises_map!$A$2:$A$74,0),MATCH('Fig. 1.2 raw'!E$6,crises_map!$B$1:$U$1,0))</f>
        <v>4</v>
      </c>
      <c r="F31" s="87">
        <f>INDEX(crises_map!$B$2:$U$74,MATCH('Fig. 1.2 raw'!$B31,crises_map!$A$2:$A$74,0),MATCH('Fig. 1.2 raw'!F$6,crises_map!$B$1:$U$1,0))</f>
        <v>54.02</v>
      </c>
      <c r="G31" s="87" t="str">
        <f>INDEX(crises_map!$B$2:$U$74,MATCH('Fig. 1.2 raw'!$B31,crises_map!$A$2:$A$74,0),MATCH('Fig. 1.2 raw'!G$6,crises_map!$B$1:$U$1,0))</f>
        <v>very vulnerable</v>
      </c>
      <c r="H31" s="87">
        <f>INDEX(crises_map!$B$2:$U$74,MATCH('Fig. 1.2 raw'!$B31,crises_map!$A$2:$A$74,0),MATCH('Fig. 1.2 raw'!H$6,crises_map!$B$1:$U$1,0))</f>
        <v>0</v>
      </c>
      <c r="I31" s="86" t="str">
        <f>INDEX(crises_map!$B$2:$U$74,MATCH('Fig. 1.2 raw'!$B31,crises_map!$A$2:$A$74,0),MATCH('Fig. 1.2 raw'!I$6,crises_map!$B$1:$U$1,0))</f>
        <v>PC</v>
      </c>
      <c r="J31" s="86">
        <f>INDEX(crises_map!$B$2:$U$74,MATCH('Fig. 1.2 raw'!$B31,crises_map!$A$2:$A$74,0),MATCH('Fig. 1.2 raw'!J$6,crises_map!$B$1:$U$1,0))</f>
        <v>9</v>
      </c>
      <c r="K31" s="86">
        <f>INDEX(crises_map!$B$2:$U$74,MATCH('Fig. 1.2 raw'!$B31,crises_map!$A$2:$A$74,0),MATCH('Fig. 1.2 raw'!K$6,crises_map!$B$1:$U$1,0))</f>
        <v>1</v>
      </c>
      <c r="L31" s="86">
        <f>INDEX(crises_map!$B$2:$U$74,MATCH('Fig. 1.2 raw'!$B31,crises_map!$A$2:$A$74,0),MATCH('Fig. 1.2 raw'!L$6,crises_map!$B$1:$U$1,0))</f>
        <v>0</v>
      </c>
      <c r="M31" s="86">
        <f>INDEX(crises_map!$B$2:$U$74,MATCH('Fig. 1.2 raw'!$B31,crises_map!$A$2:$A$74,0),MATCH('Fig. 1.2 raw'!M$6,crises_map!$B$1:$U$1,0))</f>
        <v>1</v>
      </c>
      <c r="N31" s="88">
        <f>INDEX(crises_map!$B$2:$U$74,MATCH('Fig. 1.2 raw'!$B31,crises_map!$A$2:$A$74,0),MATCH('Fig. 1.2 raw'!N$6,crises_map!$B$1:$U$1,0))</f>
        <v>385617765</v>
      </c>
      <c r="O31" s="88">
        <f>INDEX(crises_map!$B$2:$U$74,MATCH('Fig. 1.2 raw'!$B31,crises_map!$A$2:$A$74,0),MATCH('Fig. 1.2 raw'!O$6,crises_map!$B$1:$U$1,0))</f>
        <v>0</v>
      </c>
      <c r="P31" s="88">
        <f>INDEX(crises_map!$B$2:$U$74,MATCH('Fig. 1.2 raw'!$B31,crises_map!$A$2:$A$74,0),MATCH('Fig. 1.2 raw'!P$6,crises_map!$B$1:$U$1,0))</f>
        <v>256227905</v>
      </c>
      <c r="Q31" s="88">
        <f>INDEX(crises_map!$C$2:$U$74,MATCH('Fig. 1.2 raw'!$B31,crises_map!$A$2:$A$74,0),MATCH('Fig. 1.2 raw'!Q$6,crises_map!$C$1:$U$1,0))</f>
        <v>4</v>
      </c>
      <c r="R31" s="89">
        <f t="shared" si="0"/>
        <v>0.66446084246144621</v>
      </c>
      <c r="S31" s="98" t="str">
        <f t="shared" si="1"/>
        <v/>
      </c>
      <c r="T31" s="83"/>
    </row>
    <row r="32" spans="1:20">
      <c r="A32" s="39">
        <v>26</v>
      </c>
      <c r="B32" s="97" t="s">
        <v>125</v>
      </c>
      <c r="C32" s="85" t="s">
        <v>76</v>
      </c>
      <c r="D32" s="85">
        <f>INDEX(crises_map!$B$2:$U$74,MATCH('Fig. 1.2 raw'!$B32,crises_map!$A$2:$A$74,0),MATCH('Fig. 1.2 raw'!D$6,crises_map!$B$1:$U$1,0))</f>
        <v>3.5337730000000001</v>
      </c>
      <c r="E32" s="86">
        <f>INDEX(crises_map!$B$2:$U$74,MATCH('Fig. 1.2 raw'!$B32,crises_map!$A$2:$A$74,0),MATCH('Fig. 1.2 raw'!E$6,crises_map!$B$1:$U$1,0))</f>
        <v>5</v>
      </c>
      <c r="F32" s="87">
        <f>INDEX(crises_map!$B$2:$U$74,MATCH('Fig. 1.2 raw'!$B32,crises_map!$A$2:$A$74,0),MATCH('Fig. 1.2 raw'!F$6,crises_map!$B$1:$U$1,0))</f>
        <v>10.039999999999999</v>
      </c>
      <c r="G32" s="87" t="str">
        <f>INDEX(crises_map!$B$2:$U$74,MATCH('Fig. 1.2 raw'!$B32,crises_map!$A$2:$A$74,0),MATCH('Fig. 1.2 raw'!G$6,crises_map!$B$1:$U$1,0))</f>
        <v>very vulnerable</v>
      </c>
      <c r="H32" s="87">
        <f>INDEX(crises_map!$B$2:$U$74,MATCH('Fig. 1.2 raw'!$B32,crises_map!$A$2:$A$74,0),MATCH('Fig. 1.2 raw'!H$6,crises_map!$B$1:$U$1,0))</f>
        <v>2</v>
      </c>
      <c r="I32" s="86" t="str">
        <f>INDEX(crises_map!$B$2:$U$74,MATCH('Fig. 1.2 raw'!$B32,crises_map!$A$2:$A$74,0),MATCH('Fig. 1.2 raw'!I$6,crises_map!$B$1:$U$1,0))</f>
        <v>PC</v>
      </c>
      <c r="J32" s="86">
        <f>INDEX(crises_map!$B$2:$U$74,MATCH('Fig. 1.2 raw'!$B32,crises_map!$A$2:$A$74,0),MATCH('Fig. 1.2 raw'!J$6,crises_map!$B$1:$U$1,0))</f>
        <v>18</v>
      </c>
      <c r="K32" s="86">
        <f>INDEX(crises_map!$B$2:$U$74,MATCH('Fig. 1.2 raw'!$B32,crises_map!$A$2:$A$74,0),MATCH('Fig. 1.2 raw'!K$6,crises_map!$B$1:$U$1,0))</f>
        <v>1</v>
      </c>
      <c r="L32" s="86">
        <f>INDEX(crises_map!$B$2:$U$74,MATCH('Fig. 1.2 raw'!$B32,crises_map!$A$2:$A$74,0),MATCH('Fig. 1.2 raw'!L$6,crises_map!$B$1:$U$1,0))</f>
        <v>1</v>
      </c>
      <c r="M32" s="86">
        <f>INDEX(crises_map!$B$2:$U$74,MATCH('Fig. 1.2 raw'!$B32,crises_map!$A$2:$A$74,0),MATCH('Fig. 1.2 raw'!M$6,crises_map!$B$1:$U$1,0))</f>
        <v>1</v>
      </c>
      <c r="N32" s="88">
        <f>INDEX(crises_map!$B$2:$U$74,MATCH('Fig. 1.2 raw'!$B32,crises_map!$A$2:$A$74,0),MATCH('Fig. 1.2 raw'!N$6,crises_map!$B$1:$U$1,0))</f>
        <v>607875894</v>
      </c>
      <c r="O32" s="88">
        <f>INDEX(crises_map!$B$2:$U$74,MATCH('Fig. 1.2 raw'!$B32,crises_map!$A$2:$A$74,0),MATCH('Fig. 1.2 raw'!O$6,crises_map!$B$1:$U$1,0))</f>
        <v>0</v>
      </c>
      <c r="P32" s="88">
        <f>INDEX(crises_map!$B$2:$U$74,MATCH('Fig. 1.2 raw'!$B32,crises_map!$A$2:$A$74,0),MATCH('Fig. 1.2 raw'!P$6,crises_map!$B$1:$U$1,0))</f>
        <v>298909270</v>
      </c>
      <c r="Q32" s="88">
        <f>INDEX(crises_map!$C$2:$U$74,MATCH('Fig. 1.2 raw'!$B32,crises_map!$A$2:$A$74,0),MATCH('Fig. 1.2 raw'!Q$6,crises_map!$C$1:$U$1,0))</f>
        <v>0</v>
      </c>
      <c r="R32" s="89">
        <f t="shared" si="0"/>
        <v>0.49172746106625509</v>
      </c>
      <c r="S32" s="98" t="str">
        <f t="shared" si="1"/>
        <v/>
      </c>
      <c r="T32" s="83"/>
    </row>
    <row r="33" spans="1:20">
      <c r="A33" s="39">
        <v>27</v>
      </c>
      <c r="B33" s="97" t="s">
        <v>151</v>
      </c>
      <c r="C33" s="85" t="s">
        <v>50</v>
      </c>
      <c r="D33" s="85">
        <f>INDEX(crises_map!$B$2:$U$74,MATCH('Fig. 1.2 raw'!$B33,crises_map!$A$2:$A$74,0),MATCH('Fig. 1.2 raw'!D$6,crises_map!$B$1:$U$1,0))</f>
        <v>3.44</v>
      </c>
      <c r="E33" s="86">
        <f>INDEX(crises_map!$B$2:$U$74,MATCH('Fig. 1.2 raw'!$B33,crises_map!$A$2:$A$74,0),MATCH('Fig. 1.2 raw'!E$6,crises_map!$B$1:$U$1,0))</f>
        <v>3</v>
      </c>
      <c r="F33" s="87">
        <f>INDEX(crises_map!$B$2:$U$74,MATCH('Fig. 1.2 raw'!$B33,crises_map!$A$2:$A$74,0),MATCH('Fig. 1.2 raw'!F$6,crises_map!$B$1:$U$1,0))</f>
        <v>21.6</v>
      </c>
      <c r="G33" s="87" t="str">
        <f>INDEX(crises_map!$B$2:$U$74,MATCH('Fig. 1.2 raw'!$B33,crises_map!$A$2:$A$74,0),MATCH('Fig. 1.2 raw'!G$6,crises_map!$B$1:$U$1,0))</f>
        <v>vulnerable</v>
      </c>
      <c r="H33" s="87">
        <f>INDEX(crises_map!$B$2:$U$74,MATCH('Fig. 1.2 raw'!$B33,crises_map!$A$2:$A$74,0),MATCH('Fig. 1.2 raw'!H$6,crises_map!$B$1:$U$1,0))</f>
        <v>2</v>
      </c>
      <c r="I33" s="86" t="str">
        <f>INDEX(crises_map!$B$2:$U$74,MATCH('Fig. 1.2 raw'!$B33,crises_map!$A$2:$A$74,0),MATCH('Fig. 1.2 raw'!I$6,crises_map!$B$1:$U$1,0))</f>
        <v>PC</v>
      </c>
      <c r="J33" s="86">
        <f>INDEX(crises_map!$B$2:$U$74,MATCH('Fig. 1.2 raw'!$B33,crises_map!$A$2:$A$74,0),MATCH('Fig. 1.2 raw'!J$6,crises_map!$B$1:$U$1,0))</f>
        <v>14</v>
      </c>
      <c r="K33" s="86">
        <f>INDEX(crises_map!$B$2:$U$74,MATCH('Fig. 1.2 raw'!$B33,crises_map!$A$2:$A$74,0),MATCH('Fig. 1.2 raw'!K$6,crises_map!$B$1:$U$1,0))</f>
        <v>1</v>
      </c>
      <c r="L33" s="86">
        <f>INDEX(crises_map!$B$2:$U$74,MATCH('Fig. 1.2 raw'!$B33,crises_map!$A$2:$A$74,0),MATCH('Fig. 1.2 raw'!L$6,crises_map!$B$1:$U$1,0))</f>
        <v>1</v>
      </c>
      <c r="M33" s="86">
        <f>INDEX(crises_map!$B$2:$U$74,MATCH('Fig. 1.2 raw'!$B33,crises_map!$A$2:$A$74,0),MATCH('Fig. 1.2 raw'!M$6,crises_map!$B$1:$U$1,0))</f>
        <v>1</v>
      </c>
      <c r="N33" s="88">
        <f>INDEX(crises_map!$B$2:$U$74,MATCH('Fig. 1.2 raw'!$B33,crises_map!$A$2:$A$74,0),MATCH('Fig. 1.2 raw'!N$6,crises_map!$B$1:$U$1,0))</f>
        <v>139498540</v>
      </c>
      <c r="O33" s="88">
        <f>INDEX(crises_map!$B$2:$U$74,MATCH('Fig. 1.2 raw'!$B33,crises_map!$A$2:$A$74,0),MATCH('Fig. 1.2 raw'!O$6,crises_map!$B$1:$U$1,0))</f>
        <v>110470849</v>
      </c>
      <c r="P33" s="88">
        <f>INDEX(crises_map!$B$2:$U$74,MATCH('Fig. 1.2 raw'!$B33,crises_map!$A$2:$A$74,0),MATCH('Fig. 1.2 raw'!P$6,crises_map!$B$1:$U$1,0))</f>
        <v>26874393</v>
      </c>
      <c r="Q33" s="88">
        <f>INDEX(crises_map!$C$2:$U$74,MATCH('Fig. 1.2 raw'!$B33,crises_map!$A$2:$A$74,0),MATCH('Fig. 1.2 raw'!Q$6,crises_map!$C$1:$U$1,0))</f>
        <v>23397325</v>
      </c>
      <c r="R33" s="89">
        <f t="shared" si="0"/>
        <v>0.1926499947598018</v>
      </c>
      <c r="S33" s="98">
        <f t="shared" si="1"/>
        <v>0.21179637172879878</v>
      </c>
      <c r="T33" s="83"/>
    </row>
    <row r="34" spans="1:20">
      <c r="A34" s="39">
        <v>28</v>
      </c>
      <c r="B34" s="97" t="s">
        <v>147</v>
      </c>
      <c r="C34" s="85" t="s">
        <v>95</v>
      </c>
      <c r="D34" s="85">
        <f>INDEX(crises_map!$B$2:$U$74,MATCH('Fig. 1.2 raw'!$B34,crises_map!$A$2:$A$74,0),MATCH('Fig. 1.2 raw'!D$6,crises_map!$B$1:$U$1,0))</f>
        <v>3.4</v>
      </c>
      <c r="E34" s="86">
        <f>INDEX(crises_map!$B$2:$U$74,MATCH('Fig. 1.2 raw'!$B34,crises_map!$A$2:$A$74,0),MATCH('Fig. 1.2 raw'!E$6,crises_map!$B$1:$U$1,0))</f>
        <v>4</v>
      </c>
      <c r="F34" s="87">
        <f>INDEX(crises_map!$B$2:$U$74,MATCH('Fig. 1.2 raw'!$B34,crises_map!$A$2:$A$74,0),MATCH('Fig. 1.2 raw'!F$6,crises_map!$B$1:$U$1,0))</f>
        <v>75.58</v>
      </c>
      <c r="G34" s="87" t="str">
        <f>INDEX(crises_map!$B$2:$U$74,MATCH('Fig. 1.2 raw'!$B34,crises_map!$A$2:$A$74,0),MATCH('Fig. 1.2 raw'!G$6,crises_map!$B$1:$U$1,0))</f>
        <v>resilient</v>
      </c>
      <c r="H34" s="87">
        <f>INDEX(crises_map!$B$2:$U$74,MATCH('Fig. 1.2 raw'!$B34,crises_map!$A$2:$A$74,0),MATCH('Fig. 1.2 raw'!H$6,crises_map!$B$1:$U$1,0))</f>
        <v>0</v>
      </c>
      <c r="I34" s="86">
        <f>INDEX(crises_map!$B$2:$U$74,MATCH('Fig. 1.2 raw'!$B34,crises_map!$A$2:$A$74,0),MATCH('Fig. 1.2 raw'!I$6,crises_map!$B$1:$U$1,0))</f>
        <v>0</v>
      </c>
      <c r="J34" s="86">
        <f>INDEX(crises_map!$B$2:$U$74,MATCH('Fig. 1.2 raw'!$B34,crises_map!$A$2:$A$74,0),MATCH('Fig. 1.2 raw'!J$6,crises_map!$B$1:$U$1,0))</f>
        <v>0</v>
      </c>
      <c r="K34" s="86">
        <f>INDEX(crises_map!$B$2:$U$74,MATCH('Fig. 1.2 raw'!$B34,crises_map!$A$2:$A$74,0),MATCH('Fig. 1.2 raw'!K$6,crises_map!$B$1:$U$1,0))</f>
        <v>0</v>
      </c>
      <c r="L34" s="86">
        <f>INDEX(crises_map!$B$2:$U$74,MATCH('Fig. 1.2 raw'!$B34,crises_map!$A$2:$A$74,0),MATCH('Fig. 1.2 raw'!L$6,crises_map!$B$1:$U$1,0))</f>
        <v>1</v>
      </c>
      <c r="M34" s="86">
        <f>INDEX(crises_map!$B$2:$U$74,MATCH('Fig. 1.2 raw'!$B34,crises_map!$A$2:$A$74,0),MATCH('Fig. 1.2 raw'!M$6,crises_map!$B$1:$U$1,0))</f>
        <v>0</v>
      </c>
      <c r="N34" s="88">
        <f>INDEX(crises_map!$B$2:$U$74,MATCH('Fig. 1.2 raw'!$B34,crises_map!$A$2:$A$74,0),MATCH('Fig. 1.2 raw'!N$6,crises_map!$B$1:$U$1,0))</f>
        <v>0</v>
      </c>
      <c r="O34" s="88">
        <f>INDEX(crises_map!$B$2:$U$74,MATCH('Fig. 1.2 raw'!$B34,crises_map!$A$2:$A$74,0),MATCH('Fig. 1.2 raw'!O$6,crises_map!$B$1:$U$1,0))</f>
        <v>135856299</v>
      </c>
      <c r="P34" s="88">
        <f>INDEX(crises_map!$B$2:$U$74,MATCH('Fig. 1.2 raw'!$B34,crises_map!$A$2:$A$74,0),MATCH('Fig. 1.2 raw'!P$6,crises_map!$B$1:$U$1,0))</f>
        <v>0</v>
      </c>
      <c r="Q34" s="88">
        <f>INDEX(crises_map!$C$2:$U$74,MATCH('Fig. 1.2 raw'!$B34,crises_map!$A$2:$A$74,0),MATCH('Fig. 1.2 raw'!Q$6,crises_map!$C$1:$U$1,0))</f>
        <v>34025098</v>
      </c>
      <c r="R34" s="89" t="str">
        <f t="shared" si="0"/>
        <v/>
      </c>
      <c r="S34" s="98">
        <f t="shared" si="1"/>
        <v>0.2504491749771573</v>
      </c>
      <c r="T34" s="83"/>
    </row>
    <row r="35" spans="1:20">
      <c r="A35" s="39">
        <v>29</v>
      </c>
      <c r="B35" s="97" t="s">
        <v>181</v>
      </c>
      <c r="C35" s="85" t="s">
        <v>58</v>
      </c>
      <c r="D35" s="85">
        <f>INDEX(crises_map!$B$2:$U$74,MATCH('Fig. 1.2 raw'!$B35,crises_map!$A$2:$A$74,0),MATCH('Fig. 1.2 raw'!D$6,crises_map!$B$1:$U$1,0))</f>
        <v>3.4</v>
      </c>
      <c r="E35" s="86">
        <f>INDEX(crises_map!$B$2:$U$74,MATCH('Fig. 1.2 raw'!$B35,crises_map!$A$2:$A$74,0),MATCH('Fig. 1.2 raw'!E$6,crises_map!$B$1:$U$1,0))</f>
        <v>4</v>
      </c>
      <c r="F35" s="87">
        <f>INDEX(crises_map!$B$2:$U$74,MATCH('Fig. 1.2 raw'!$B35,crises_map!$A$2:$A$74,0),MATCH('Fig. 1.2 raw'!F$6,crises_map!$B$1:$U$1,0))</f>
        <v>36.29</v>
      </c>
      <c r="G35" s="87" t="str">
        <f>INDEX(crises_map!$B$2:$U$74,MATCH('Fig. 1.2 raw'!$B35,crises_map!$A$2:$A$74,0),MATCH('Fig. 1.2 raw'!G$6,crises_map!$B$1:$U$1,0))</f>
        <v>resilient</v>
      </c>
      <c r="H35" s="87">
        <f>INDEX(crises_map!$B$2:$U$74,MATCH('Fig. 1.2 raw'!$B35,crises_map!$A$2:$A$74,0),MATCH('Fig. 1.2 raw'!H$6,crises_map!$B$1:$U$1,0))</f>
        <v>0</v>
      </c>
      <c r="I35" s="86" t="str">
        <f>INDEX(crises_map!$B$2:$U$74,MATCH('Fig. 1.2 raw'!$B35,crises_map!$A$2:$A$74,0),MATCH('Fig. 1.2 raw'!I$6,crises_map!$B$1:$U$1,0))</f>
        <v>PC</v>
      </c>
      <c r="J35" s="86">
        <f>INDEX(crises_map!$B$2:$U$74,MATCH('Fig. 1.2 raw'!$B35,crises_map!$A$2:$A$74,0),MATCH('Fig. 1.2 raw'!J$6,crises_map!$B$1:$U$1,0))</f>
        <v>8</v>
      </c>
      <c r="K35" s="86">
        <f>INDEX(crises_map!$B$2:$U$74,MATCH('Fig. 1.2 raw'!$B35,crises_map!$A$2:$A$74,0),MATCH('Fig. 1.2 raw'!K$6,crises_map!$B$1:$U$1,0))</f>
        <v>1</v>
      </c>
      <c r="L35" s="86">
        <f>INDEX(crises_map!$B$2:$U$74,MATCH('Fig. 1.2 raw'!$B35,crises_map!$A$2:$A$74,0),MATCH('Fig. 1.2 raw'!L$6,crises_map!$B$1:$U$1,0))</f>
        <v>0</v>
      </c>
      <c r="M35" s="86">
        <f>INDEX(crises_map!$B$2:$U$74,MATCH('Fig. 1.2 raw'!$B35,crises_map!$A$2:$A$74,0),MATCH('Fig. 1.2 raw'!M$6,crises_map!$B$1:$U$1,0))</f>
        <v>0</v>
      </c>
      <c r="N35" s="88">
        <f>INDEX(crises_map!$B$2:$U$74,MATCH('Fig. 1.2 raw'!$B35,crises_map!$A$2:$A$74,0),MATCH('Fig. 1.2 raw'!N$6,crises_map!$B$1:$U$1,0))</f>
        <v>167982922</v>
      </c>
      <c r="O35" s="88">
        <f>INDEX(crises_map!$B$2:$U$74,MATCH('Fig. 1.2 raw'!$B35,crises_map!$A$2:$A$74,0),MATCH('Fig. 1.2 raw'!O$6,crises_map!$B$1:$U$1,0))</f>
        <v>0</v>
      </c>
      <c r="P35" s="88">
        <f>INDEX(crises_map!$B$2:$U$74,MATCH('Fig. 1.2 raw'!$B35,crises_map!$A$2:$A$74,0),MATCH('Fig. 1.2 raw'!P$6,crises_map!$B$1:$U$1,0))</f>
        <v>108397827</v>
      </c>
      <c r="Q35" s="88">
        <f>INDEX(crises_map!$C$2:$U$74,MATCH('Fig. 1.2 raw'!$B35,crises_map!$A$2:$A$74,0),MATCH('Fig. 1.2 raw'!Q$6,crises_map!$C$1:$U$1,0))</f>
        <v>0</v>
      </c>
      <c r="R35" s="89">
        <f t="shared" si="0"/>
        <v>0.64529075759260812</v>
      </c>
      <c r="S35" s="98" t="str">
        <f t="shared" si="1"/>
        <v/>
      </c>
      <c r="T35" s="83"/>
    </row>
    <row r="36" spans="1:20">
      <c r="A36" s="39">
        <v>30</v>
      </c>
      <c r="B36" s="97" t="s">
        <v>145</v>
      </c>
      <c r="C36" s="85" t="s">
        <v>75</v>
      </c>
      <c r="D36" s="85">
        <f>INDEX(crises_map!$B$2:$U$74,MATCH('Fig. 1.2 raw'!$B36,crises_map!$A$2:$A$74,0),MATCH('Fig. 1.2 raw'!D$6,crises_map!$B$1:$U$1,0))</f>
        <v>3.3</v>
      </c>
      <c r="E36" s="86">
        <f>INDEX(crises_map!$B$2:$U$74,MATCH('Fig. 1.2 raw'!$B36,crises_map!$A$2:$A$74,0),MATCH('Fig. 1.2 raw'!E$6,crises_map!$B$1:$U$1,0))</f>
        <v>4</v>
      </c>
      <c r="F36" s="87">
        <f>INDEX(crises_map!$B$2:$U$74,MATCH('Fig. 1.2 raw'!$B36,crises_map!$A$2:$A$74,0),MATCH('Fig. 1.2 raw'!F$6,crises_map!$B$1:$U$1,0))</f>
        <v>52.04</v>
      </c>
      <c r="G36" s="87" t="str">
        <f>INDEX(crises_map!$B$2:$U$74,MATCH('Fig. 1.2 raw'!$B36,crises_map!$A$2:$A$74,0),MATCH('Fig. 1.2 raw'!G$6,crises_map!$B$1:$U$1,0))</f>
        <v>vulnerable</v>
      </c>
      <c r="H36" s="87">
        <f>INDEX(crises_map!$B$2:$U$74,MATCH('Fig. 1.2 raw'!$B36,crises_map!$A$2:$A$74,0),MATCH('Fig. 1.2 raw'!H$6,crises_map!$B$1:$U$1,0))</f>
        <v>3</v>
      </c>
      <c r="I36" s="86" t="str">
        <f>INDEX(crises_map!$B$2:$U$74,MATCH('Fig. 1.2 raw'!$B36,crises_map!$A$2:$A$74,0),MATCH('Fig. 1.2 raw'!I$6,crises_map!$B$1:$U$1,0))</f>
        <v>C</v>
      </c>
      <c r="J36" s="86">
        <f>INDEX(crises_map!$B$2:$U$74,MATCH('Fig. 1.2 raw'!$B36,crises_map!$A$2:$A$74,0),MATCH('Fig. 1.2 raw'!J$6,crises_map!$B$1:$U$1,0))</f>
        <v>1</v>
      </c>
      <c r="K36" s="86">
        <f>INDEX(crises_map!$B$2:$U$74,MATCH('Fig. 1.2 raw'!$B36,crises_map!$A$2:$A$74,0),MATCH('Fig. 1.2 raw'!K$6,crises_map!$B$1:$U$1,0))</f>
        <v>0</v>
      </c>
      <c r="L36" s="86">
        <f>INDEX(crises_map!$B$2:$U$74,MATCH('Fig. 1.2 raw'!$B36,crises_map!$A$2:$A$74,0),MATCH('Fig. 1.2 raw'!L$6,crises_map!$B$1:$U$1,0))</f>
        <v>1</v>
      </c>
      <c r="M36" s="86">
        <f>INDEX(crises_map!$B$2:$U$74,MATCH('Fig. 1.2 raw'!$B36,crises_map!$A$2:$A$74,0),MATCH('Fig. 1.2 raw'!M$6,crises_map!$B$1:$U$1,0))</f>
        <v>1</v>
      </c>
      <c r="N36" s="88">
        <f>INDEX(crises_map!$B$2:$U$74,MATCH('Fig. 1.2 raw'!$B36,crises_map!$A$2:$A$74,0),MATCH('Fig. 1.2 raw'!N$6,crises_map!$B$1:$U$1,0))</f>
        <v>156228227</v>
      </c>
      <c r="O36" s="88">
        <f>INDEX(crises_map!$B$2:$U$74,MATCH('Fig. 1.2 raw'!$B36,crises_map!$A$2:$A$74,0),MATCH('Fig. 1.2 raw'!O$6,crises_map!$B$1:$U$1,0))</f>
        <v>0</v>
      </c>
      <c r="P36" s="88">
        <f>INDEX(crises_map!$B$2:$U$74,MATCH('Fig. 1.2 raw'!$B36,crises_map!$A$2:$A$74,0),MATCH('Fig. 1.2 raw'!P$6,crises_map!$B$1:$U$1,0))</f>
        <v>103522360</v>
      </c>
      <c r="Q36" s="88">
        <f>INDEX(crises_map!$C$2:$U$74,MATCH('Fig. 1.2 raw'!$B36,crises_map!$A$2:$A$74,0),MATCH('Fig. 1.2 raw'!Q$6,crises_map!$C$1:$U$1,0))</f>
        <v>0</v>
      </c>
      <c r="R36" s="89">
        <f t="shared" si="0"/>
        <v>0.66263544039323952</v>
      </c>
      <c r="S36" s="98" t="str">
        <f t="shared" si="1"/>
        <v/>
      </c>
      <c r="T36" s="83"/>
    </row>
    <row r="37" spans="1:20">
      <c r="A37" s="39">
        <v>31</v>
      </c>
      <c r="B37" s="97" t="s">
        <v>153</v>
      </c>
      <c r="C37" s="85" t="s">
        <v>60</v>
      </c>
      <c r="D37" s="85">
        <f>INDEX(crises_map!$B$2:$U$74,MATCH('Fig. 1.2 raw'!$B37,crises_map!$A$2:$A$74,0),MATCH('Fig. 1.2 raw'!D$6,crises_map!$B$1:$U$1,0))</f>
        <v>3.21</v>
      </c>
      <c r="E37" s="86">
        <f>INDEX(crises_map!$B$2:$U$74,MATCH('Fig. 1.2 raw'!$B37,crises_map!$A$2:$A$74,0),MATCH('Fig. 1.2 raw'!E$6,crises_map!$B$1:$U$1,0))</f>
        <v>4</v>
      </c>
      <c r="F37" s="87">
        <f>INDEX(crises_map!$B$2:$U$74,MATCH('Fig. 1.2 raw'!$B37,crises_map!$A$2:$A$74,0),MATCH('Fig. 1.2 raw'!F$6,crises_map!$B$1:$U$1,0))</f>
        <v>37.299999999999997</v>
      </c>
      <c r="G37" s="87" t="str">
        <f>INDEX(crises_map!$B$2:$U$74,MATCH('Fig. 1.2 raw'!$B37,crises_map!$A$2:$A$74,0),MATCH('Fig. 1.2 raw'!G$6,crises_map!$B$1:$U$1,0))</f>
        <v>slightly vulnerable</v>
      </c>
      <c r="H37" s="87">
        <f>INDEX(crises_map!$B$2:$U$74,MATCH('Fig. 1.2 raw'!$B37,crises_map!$A$2:$A$74,0),MATCH('Fig. 1.2 raw'!H$6,crises_map!$B$1:$U$1,0))</f>
        <v>0</v>
      </c>
      <c r="I37" s="86" t="str">
        <f>INDEX(crises_map!$B$2:$U$74,MATCH('Fig. 1.2 raw'!$B37,crises_map!$A$2:$A$74,0),MATCH('Fig. 1.2 raw'!I$6,crises_map!$B$1:$U$1,0))</f>
        <v>PC</v>
      </c>
      <c r="J37" s="86">
        <f>INDEX(crises_map!$B$2:$U$74,MATCH('Fig. 1.2 raw'!$B37,crises_map!$A$2:$A$74,0),MATCH('Fig. 1.2 raw'!J$6,crises_map!$B$1:$U$1,0))</f>
        <v>10</v>
      </c>
      <c r="K37" s="86">
        <f>INDEX(crises_map!$B$2:$U$74,MATCH('Fig. 1.2 raw'!$B37,crises_map!$A$2:$A$74,0),MATCH('Fig. 1.2 raw'!K$6,crises_map!$B$1:$U$1,0))</f>
        <v>0</v>
      </c>
      <c r="L37" s="86">
        <f>INDEX(crises_map!$B$2:$U$74,MATCH('Fig. 1.2 raw'!$B37,crises_map!$A$2:$A$74,0),MATCH('Fig. 1.2 raw'!L$6,crises_map!$B$1:$U$1,0))</f>
        <v>1</v>
      </c>
      <c r="M37" s="86">
        <f>INDEX(crises_map!$B$2:$U$74,MATCH('Fig. 1.2 raw'!$B37,crises_map!$A$2:$A$74,0),MATCH('Fig. 1.2 raw'!M$6,crises_map!$B$1:$U$1,0))</f>
        <v>1</v>
      </c>
      <c r="N37" s="88">
        <f>INDEX(crises_map!$B$2:$U$74,MATCH('Fig. 1.2 raw'!$B37,crises_map!$A$2:$A$74,0),MATCH('Fig. 1.2 raw'!N$6,crises_map!$B$1:$U$1,0))</f>
        <v>167976726</v>
      </c>
      <c r="O37" s="88">
        <f>INDEX(crises_map!$B$2:$U$74,MATCH('Fig. 1.2 raw'!$B37,crises_map!$A$2:$A$74,0),MATCH('Fig. 1.2 raw'!O$6,crises_map!$B$1:$U$1,0))</f>
        <v>0</v>
      </c>
      <c r="P37" s="88">
        <f>INDEX(crises_map!$B$2:$U$74,MATCH('Fig. 1.2 raw'!$B37,crises_map!$A$2:$A$74,0),MATCH('Fig. 1.2 raw'!P$6,crises_map!$B$1:$U$1,0))</f>
        <v>124227800</v>
      </c>
      <c r="Q37" s="88">
        <f>INDEX(crises_map!$C$2:$U$74,MATCH('Fig. 1.2 raw'!$B37,crises_map!$A$2:$A$74,0),MATCH('Fig. 1.2 raw'!Q$6,crises_map!$C$1:$U$1,0))</f>
        <v>0</v>
      </c>
      <c r="R37" s="89">
        <f t="shared" si="0"/>
        <v>0.73955364506866261</v>
      </c>
      <c r="S37" s="98" t="str">
        <f t="shared" si="1"/>
        <v/>
      </c>
      <c r="T37" s="83"/>
    </row>
    <row r="38" spans="1:20">
      <c r="A38" s="39">
        <v>32</v>
      </c>
      <c r="B38" s="97" t="s">
        <v>128</v>
      </c>
      <c r="C38" s="85" t="s">
        <v>65</v>
      </c>
      <c r="D38" s="85">
        <f>INDEX(crises_map!$B$2:$U$74,MATCH('Fig. 1.2 raw'!$B38,crises_map!$A$2:$A$74,0),MATCH('Fig. 1.2 raw'!D$6,crises_map!$B$1:$U$1,0))</f>
        <v>2.8</v>
      </c>
      <c r="E38" s="86">
        <f>INDEX(crises_map!$B$2:$U$74,MATCH('Fig. 1.2 raw'!$B38,crises_map!$A$2:$A$74,0),MATCH('Fig. 1.2 raw'!E$6,crises_map!$B$1:$U$1,0))</f>
        <v>4</v>
      </c>
      <c r="F38" s="87">
        <f>INDEX(crises_map!$B$2:$U$74,MATCH('Fig. 1.2 raw'!$B38,crises_map!$A$2:$A$74,0),MATCH('Fig. 1.2 raw'!F$6,crises_map!$B$1:$U$1,0))</f>
        <v>18.77</v>
      </c>
      <c r="G38" s="87" t="str">
        <f>INDEX(crises_map!$B$2:$U$74,MATCH('Fig. 1.2 raw'!$B38,crises_map!$A$2:$A$74,0),MATCH('Fig. 1.2 raw'!G$6,crises_map!$B$1:$U$1,0))</f>
        <v>very vulnerable</v>
      </c>
      <c r="H38" s="87">
        <f>INDEX(crises_map!$B$2:$U$74,MATCH('Fig. 1.2 raw'!$B38,crises_map!$A$2:$A$74,0),MATCH('Fig. 1.2 raw'!H$6,crises_map!$B$1:$U$1,0))</f>
        <v>3</v>
      </c>
      <c r="I38" s="86" t="str">
        <f>INDEX(crises_map!$B$2:$U$74,MATCH('Fig. 1.2 raw'!$B38,crises_map!$A$2:$A$74,0),MATCH('Fig. 1.2 raw'!I$6,crises_map!$B$1:$U$1,0))</f>
        <v>PC</v>
      </c>
      <c r="J38" s="86">
        <f>INDEX(crises_map!$B$2:$U$74,MATCH('Fig. 1.2 raw'!$B38,crises_map!$A$2:$A$74,0),MATCH('Fig. 1.2 raw'!J$6,crises_map!$B$1:$U$1,0))</f>
        <v>19</v>
      </c>
      <c r="K38" s="86">
        <f>INDEX(crises_map!$B$2:$U$74,MATCH('Fig. 1.2 raw'!$B38,crises_map!$A$2:$A$74,0),MATCH('Fig. 1.2 raw'!K$6,crises_map!$B$1:$U$1,0))</f>
        <v>1</v>
      </c>
      <c r="L38" s="86">
        <f>INDEX(crises_map!$B$2:$U$74,MATCH('Fig. 1.2 raw'!$B38,crises_map!$A$2:$A$74,0),MATCH('Fig. 1.2 raw'!L$6,crises_map!$B$1:$U$1,0))</f>
        <v>1</v>
      </c>
      <c r="M38" s="86">
        <f>INDEX(crises_map!$B$2:$U$74,MATCH('Fig. 1.2 raw'!$B38,crises_map!$A$2:$A$74,0),MATCH('Fig. 1.2 raw'!M$6,crises_map!$B$1:$U$1,0))</f>
        <v>0</v>
      </c>
      <c r="N38" s="88">
        <f>INDEX(crises_map!$B$2:$U$74,MATCH('Fig. 1.2 raw'!$B38,crises_map!$A$2:$A$74,0),MATCH('Fig. 1.2 raw'!N$6,crises_map!$B$1:$U$1,0))</f>
        <v>444760000</v>
      </c>
      <c r="O38" s="88">
        <f>INDEX(crises_map!$B$2:$U$74,MATCH('Fig. 1.2 raw'!$B38,crises_map!$A$2:$A$74,0),MATCH('Fig. 1.2 raw'!O$6,crises_map!$B$1:$U$1,0))</f>
        <v>0</v>
      </c>
      <c r="P38" s="88">
        <f>INDEX(crises_map!$B$2:$U$74,MATCH('Fig. 1.2 raw'!$B38,crises_map!$A$2:$A$74,0),MATCH('Fig. 1.2 raw'!P$6,crises_map!$B$1:$U$1,0))</f>
        <v>400710907</v>
      </c>
      <c r="Q38" s="88">
        <f>INDEX(crises_map!$C$2:$U$74,MATCH('Fig. 1.2 raw'!$B38,crises_map!$A$2:$A$74,0),MATCH('Fig. 1.2 raw'!Q$6,crises_map!$C$1:$U$1,0))</f>
        <v>2225364</v>
      </c>
      <c r="R38" s="89">
        <f t="shared" si="0"/>
        <v>0.90095985924993249</v>
      </c>
      <c r="S38" s="98" t="str">
        <f t="shared" si="1"/>
        <v/>
      </c>
      <c r="T38" s="83"/>
    </row>
    <row r="39" spans="1:20">
      <c r="A39" s="39">
        <v>33</v>
      </c>
      <c r="B39" s="97" t="s">
        <v>157</v>
      </c>
      <c r="C39" s="85" t="s">
        <v>53</v>
      </c>
      <c r="D39" s="85">
        <f>INDEX(crises_map!$B$2:$U$74,MATCH('Fig. 1.2 raw'!$B39,crises_map!$A$2:$A$74,0),MATCH('Fig. 1.2 raw'!D$6,crises_map!$B$1:$U$1,0))</f>
        <v>2.64</v>
      </c>
      <c r="E39" s="86">
        <f>INDEX(crises_map!$B$2:$U$74,MATCH('Fig. 1.2 raw'!$B39,crises_map!$A$2:$A$74,0),MATCH('Fig. 1.2 raw'!E$6,crises_map!$B$1:$U$1,0))</f>
        <v>3</v>
      </c>
      <c r="F39" s="87">
        <f>INDEX(crises_map!$B$2:$U$74,MATCH('Fig. 1.2 raw'!$B39,crises_map!$A$2:$A$74,0),MATCH('Fig. 1.2 raw'!F$6,crises_map!$B$1:$U$1,0))</f>
        <v>7.99</v>
      </c>
      <c r="G39" s="87" t="str">
        <f>INDEX(crises_map!$B$2:$U$74,MATCH('Fig. 1.2 raw'!$B39,crises_map!$A$2:$A$74,0),MATCH('Fig. 1.2 raw'!G$6,crises_map!$B$1:$U$1,0))</f>
        <v>very vulnerable</v>
      </c>
      <c r="H39" s="87">
        <f>INDEX(crises_map!$B$2:$U$74,MATCH('Fig. 1.2 raw'!$B39,crises_map!$A$2:$A$74,0),MATCH('Fig. 1.2 raw'!H$6,crises_map!$B$1:$U$1,0))</f>
        <v>2</v>
      </c>
      <c r="I39" s="86">
        <f>INDEX(crises_map!$B$2:$U$74,MATCH('Fig. 1.2 raw'!$B39,crises_map!$A$2:$A$74,0),MATCH('Fig. 1.2 raw'!I$6,crises_map!$B$1:$U$1,0))</f>
        <v>0</v>
      </c>
      <c r="J39" s="86">
        <f>INDEX(crises_map!$B$2:$U$74,MATCH('Fig. 1.2 raw'!$B39,crises_map!$A$2:$A$74,0),MATCH('Fig. 1.2 raw'!J$6,crises_map!$B$1:$U$1,0))</f>
        <v>0</v>
      </c>
      <c r="K39" s="86">
        <f>INDEX(crises_map!$B$2:$U$74,MATCH('Fig. 1.2 raw'!$B39,crises_map!$A$2:$A$74,0),MATCH('Fig. 1.2 raw'!K$6,crises_map!$B$1:$U$1,0))</f>
        <v>0</v>
      </c>
      <c r="L39" s="86">
        <f>INDEX(crises_map!$B$2:$U$74,MATCH('Fig. 1.2 raw'!$B39,crises_map!$A$2:$A$74,0),MATCH('Fig. 1.2 raw'!L$6,crises_map!$B$1:$U$1,0))</f>
        <v>0</v>
      </c>
      <c r="M39" s="86">
        <f>INDEX(crises_map!$B$2:$U$74,MATCH('Fig. 1.2 raw'!$B39,crises_map!$A$2:$A$74,0),MATCH('Fig. 1.2 raw'!M$6,crises_map!$B$1:$U$1,0))</f>
        <v>1</v>
      </c>
      <c r="N39" s="88">
        <f>INDEX(crises_map!$B$2:$U$74,MATCH('Fig. 1.2 raw'!$B39,crises_map!$A$2:$A$74,0),MATCH('Fig. 1.2 raw'!N$6,crises_map!$B$1:$U$1,0))</f>
        <v>0</v>
      </c>
      <c r="O39" s="88">
        <f>INDEX(crises_map!$B$2:$U$74,MATCH('Fig. 1.2 raw'!$B39,crises_map!$A$2:$A$74,0),MATCH('Fig. 1.2 raw'!O$6,crises_map!$B$1:$U$1,0))</f>
        <v>0</v>
      </c>
      <c r="P39" s="88">
        <f>INDEX(crises_map!$B$2:$U$74,MATCH('Fig. 1.2 raw'!$B39,crises_map!$A$2:$A$74,0),MATCH('Fig. 1.2 raw'!P$6,crises_map!$B$1:$U$1,0))</f>
        <v>0</v>
      </c>
      <c r="Q39" s="88">
        <f>INDEX(crises_map!$C$2:$U$74,MATCH('Fig. 1.2 raw'!$B39,crises_map!$A$2:$A$74,0),MATCH('Fig. 1.2 raw'!Q$6,crises_map!$C$1:$U$1,0))</f>
        <v>0</v>
      </c>
      <c r="R39" s="89" t="str">
        <f t="shared" si="0"/>
        <v/>
      </c>
      <c r="S39" s="98" t="str">
        <f t="shared" si="1"/>
        <v/>
      </c>
      <c r="T39" s="83"/>
    </row>
    <row r="40" spans="1:20">
      <c r="A40" s="39">
        <v>34</v>
      </c>
      <c r="B40" s="97" t="s">
        <v>139</v>
      </c>
      <c r="C40" s="85" t="s">
        <v>71</v>
      </c>
      <c r="D40" s="85">
        <f>INDEX(crises_map!$B$2:$U$74,MATCH('Fig. 1.2 raw'!$B40,crises_map!$A$2:$A$74,0),MATCH('Fig. 1.2 raw'!D$6,crises_map!$B$1:$U$1,0))</f>
        <v>2.58</v>
      </c>
      <c r="E40" s="86">
        <f>INDEX(crises_map!$B$2:$U$74,MATCH('Fig. 1.2 raw'!$B40,crises_map!$A$2:$A$74,0),MATCH('Fig. 1.2 raw'!E$6,crises_map!$B$1:$U$1,0))</f>
        <v>3</v>
      </c>
      <c r="F40" s="87">
        <f>INDEX(crises_map!$B$2:$U$74,MATCH('Fig. 1.2 raw'!$B40,crises_map!$A$2:$A$74,0),MATCH('Fig. 1.2 raw'!F$6,crises_map!$B$1:$U$1,0))</f>
        <v>0</v>
      </c>
      <c r="G40" s="87" t="str">
        <f>INDEX(crises_map!$B$2:$U$74,MATCH('Fig. 1.2 raw'!$B40,crises_map!$A$2:$A$74,0),MATCH('Fig. 1.2 raw'!G$6,crises_map!$B$1:$U$1,0))</f>
        <v>very vulnerable</v>
      </c>
      <c r="H40" s="87">
        <f>INDEX(crises_map!$B$2:$U$74,MATCH('Fig. 1.2 raw'!$B40,crises_map!$A$2:$A$74,0),MATCH('Fig. 1.2 raw'!H$6,crises_map!$B$1:$U$1,0))</f>
        <v>0</v>
      </c>
      <c r="I40" s="86">
        <f>INDEX(crises_map!$B$2:$U$74,MATCH('Fig. 1.2 raw'!$B40,crises_map!$A$2:$A$74,0),MATCH('Fig. 1.2 raw'!I$6,crises_map!$B$1:$U$1,0))</f>
        <v>0</v>
      </c>
      <c r="J40" s="86">
        <f>INDEX(crises_map!$B$2:$U$74,MATCH('Fig. 1.2 raw'!$B40,crises_map!$A$2:$A$74,0),MATCH('Fig. 1.2 raw'!J$6,crises_map!$B$1:$U$1,0))</f>
        <v>0</v>
      </c>
      <c r="K40" s="86">
        <f>INDEX(crises_map!$B$2:$U$74,MATCH('Fig. 1.2 raw'!$B40,crises_map!$A$2:$A$74,0),MATCH('Fig. 1.2 raw'!K$6,crises_map!$B$1:$U$1,0))</f>
        <v>1</v>
      </c>
      <c r="L40" s="86">
        <f>INDEX(crises_map!$B$2:$U$74,MATCH('Fig. 1.2 raw'!$B40,crises_map!$A$2:$A$74,0),MATCH('Fig. 1.2 raw'!L$6,crises_map!$B$1:$U$1,0))</f>
        <v>0</v>
      </c>
      <c r="M40" s="86">
        <f>INDEX(crises_map!$B$2:$U$74,MATCH('Fig. 1.2 raw'!$B40,crises_map!$A$2:$A$74,0),MATCH('Fig. 1.2 raw'!M$6,crises_map!$B$1:$U$1,0))</f>
        <v>0</v>
      </c>
      <c r="N40" s="88">
        <f>INDEX(crises_map!$B$2:$U$74,MATCH('Fig. 1.2 raw'!$B40,crises_map!$A$2:$A$74,0),MATCH('Fig. 1.2 raw'!N$6,crises_map!$B$1:$U$1,0))</f>
        <v>0</v>
      </c>
      <c r="O40" s="88">
        <f>INDEX(crises_map!$B$2:$U$74,MATCH('Fig. 1.2 raw'!$B40,crises_map!$A$2:$A$74,0),MATCH('Fig. 1.2 raw'!O$6,crises_map!$B$1:$U$1,0))</f>
        <v>0</v>
      </c>
      <c r="P40" s="88">
        <f>INDEX(crises_map!$B$2:$U$74,MATCH('Fig. 1.2 raw'!$B40,crises_map!$A$2:$A$74,0),MATCH('Fig. 1.2 raw'!P$6,crises_map!$B$1:$U$1,0))</f>
        <v>0</v>
      </c>
      <c r="Q40" s="88">
        <f>INDEX(crises_map!$C$2:$U$74,MATCH('Fig. 1.2 raw'!$B40,crises_map!$A$2:$A$74,0),MATCH('Fig. 1.2 raw'!Q$6,crises_map!$C$1:$U$1,0))</f>
        <v>0</v>
      </c>
      <c r="R40" s="89" t="str">
        <f t="shared" si="0"/>
        <v/>
      </c>
      <c r="S40" s="98" t="str">
        <f t="shared" si="1"/>
        <v/>
      </c>
      <c r="T40" s="83"/>
    </row>
    <row r="41" spans="1:20">
      <c r="A41" s="39">
        <v>35</v>
      </c>
      <c r="B41" s="97" t="s">
        <v>168</v>
      </c>
      <c r="C41" s="85" t="s">
        <v>97</v>
      </c>
      <c r="D41" s="85">
        <f>INDEX(crises_map!$B$2:$U$74,MATCH('Fig. 1.2 raw'!$B41,crises_map!$A$2:$A$74,0),MATCH('Fig. 1.2 raw'!D$6,crises_map!$B$1:$U$1,0))</f>
        <v>2.52</v>
      </c>
      <c r="E41" s="86">
        <f>INDEX(crises_map!$B$2:$U$74,MATCH('Fig. 1.2 raw'!$B41,crises_map!$A$2:$A$74,0),MATCH('Fig. 1.2 raw'!E$6,crises_map!$B$1:$U$1,0))</f>
        <v>3</v>
      </c>
      <c r="F41" s="87">
        <f>INDEX(crises_map!$B$2:$U$74,MATCH('Fig. 1.2 raw'!$B41,crises_map!$A$2:$A$74,0),MATCH('Fig. 1.2 raw'!F$6,crises_map!$B$1:$U$1,0))</f>
        <v>63.19</v>
      </c>
      <c r="G41" s="87" t="str">
        <f>INDEX(crises_map!$B$2:$U$74,MATCH('Fig. 1.2 raw'!$B41,crises_map!$A$2:$A$74,0),MATCH('Fig. 1.2 raw'!G$6,crises_map!$B$1:$U$1,0))</f>
        <v>vulnerable</v>
      </c>
      <c r="H41" s="87">
        <f>INDEX(crises_map!$B$2:$U$74,MATCH('Fig. 1.2 raw'!$B41,crises_map!$A$2:$A$74,0),MATCH('Fig. 1.2 raw'!H$6,crises_map!$B$1:$U$1,0))</f>
        <v>0</v>
      </c>
      <c r="I41" s="86">
        <f>INDEX(crises_map!$B$2:$U$74,MATCH('Fig. 1.2 raw'!$B41,crises_map!$A$2:$A$74,0),MATCH('Fig. 1.2 raw'!I$6,crises_map!$B$1:$U$1,0))</f>
        <v>0</v>
      </c>
      <c r="J41" s="86">
        <f>INDEX(crises_map!$B$2:$U$74,MATCH('Fig. 1.2 raw'!$B41,crises_map!$A$2:$A$74,0),MATCH('Fig. 1.2 raw'!J$6,crises_map!$B$1:$U$1,0))</f>
        <v>0</v>
      </c>
      <c r="K41" s="86">
        <f>INDEX(crises_map!$B$2:$U$74,MATCH('Fig. 1.2 raw'!$B41,crises_map!$A$2:$A$74,0),MATCH('Fig. 1.2 raw'!K$6,crises_map!$B$1:$U$1,0))</f>
        <v>1</v>
      </c>
      <c r="L41" s="86">
        <f>INDEX(crises_map!$B$2:$U$74,MATCH('Fig. 1.2 raw'!$B41,crises_map!$A$2:$A$74,0),MATCH('Fig. 1.2 raw'!L$6,crises_map!$B$1:$U$1,0))</f>
        <v>0</v>
      </c>
      <c r="M41" s="86">
        <f>INDEX(crises_map!$B$2:$U$74,MATCH('Fig. 1.2 raw'!$B41,crises_map!$A$2:$A$74,0),MATCH('Fig. 1.2 raw'!M$6,crises_map!$B$1:$U$1,0))</f>
        <v>1</v>
      </c>
      <c r="N41" s="88">
        <f>INDEX(crises_map!$B$2:$U$74,MATCH('Fig. 1.2 raw'!$B41,crises_map!$A$2:$A$74,0),MATCH('Fig. 1.2 raw'!N$6,crises_map!$B$1:$U$1,0))</f>
        <v>0</v>
      </c>
      <c r="O41" s="88">
        <f>INDEX(crises_map!$B$2:$U$74,MATCH('Fig. 1.2 raw'!$B41,crises_map!$A$2:$A$74,0),MATCH('Fig. 1.2 raw'!O$6,crises_map!$B$1:$U$1,0))</f>
        <v>0</v>
      </c>
      <c r="P41" s="88">
        <f>INDEX(crises_map!$B$2:$U$74,MATCH('Fig. 1.2 raw'!$B41,crises_map!$A$2:$A$74,0),MATCH('Fig. 1.2 raw'!P$6,crises_map!$B$1:$U$1,0))</f>
        <v>0</v>
      </c>
      <c r="Q41" s="88">
        <f>INDEX(crises_map!$C$2:$U$74,MATCH('Fig. 1.2 raw'!$B41,crises_map!$A$2:$A$74,0),MATCH('Fig. 1.2 raw'!Q$6,crises_map!$C$1:$U$1,0))</f>
        <v>0</v>
      </c>
      <c r="R41" s="89" t="str">
        <f t="shared" si="0"/>
        <v/>
      </c>
      <c r="S41" s="98" t="str">
        <f t="shared" si="1"/>
        <v/>
      </c>
      <c r="T41" s="83"/>
    </row>
    <row r="42" spans="1:20">
      <c r="A42" s="39">
        <v>36</v>
      </c>
      <c r="B42" s="97" t="s">
        <v>179</v>
      </c>
      <c r="C42" s="85" t="s">
        <v>44</v>
      </c>
      <c r="D42" s="85">
        <f>INDEX(crises_map!$B$2:$U$74,MATCH('Fig. 1.2 raw'!$B42,crises_map!$A$2:$A$74,0),MATCH('Fig. 1.2 raw'!D$6,crises_map!$B$1:$U$1,0))</f>
        <v>2.42</v>
      </c>
      <c r="E42" s="86">
        <f>INDEX(crises_map!$B$2:$U$74,MATCH('Fig. 1.2 raw'!$B42,crises_map!$A$2:$A$74,0),MATCH('Fig. 1.2 raw'!E$6,crises_map!$B$1:$U$1,0))</f>
        <v>3</v>
      </c>
      <c r="F42" s="87">
        <f>INDEX(crises_map!$B$2:$U$74,MATCH('Fig. 1.2 raw'!$B42,crises_map!$A$2:$A$74,0),MATCH('Fig. 1.2 raw'!F$6,crises_map!$B$1:$U$1,0))</f>
        <v>67.98</v>
      </c>
      <c r="G42" s="87" t="str">
        <f>INDEX(crises_map!$B$2:$U$74,MATCH('Fig. 1.2 raw'!$B42,crises_map!$A$2:$A$74,0),MATCH('Fig. 1.2 raw'!G$6,crises_map!$B$1:$U$1,0))</f>
        <v>very resilient</v>
      </c>
      <c r="H42" s="87">
        <f>INDEX(crises_map!$B$2:$U$74,MATCH('Fig. 1.2 raw'!$B42,crises_map!$A$2:$A$74,0),MATCH('Fig. 1.2 raw'!H$6,crises_map!$B$1:$U$1,0))</f>
        <v>0</v>
      </c>
      <c r="I42" s="86" t="str">
        <f>INDEX(crises_map!$B$2:$U$74,MATCH('Fig. 1.2 raw'!$B42,crises_map!$A$2:$A$74,0),MATCH('Fig. 1.2 raw'!I$6,crises_map!$B$1:$U$1,0))</f>
        <v>PC</v>
      </c>
      <c r="J42" s="86">
        <f>INDEX(crises_map!$B$2:$U$74,MATCH('Fig. 1.2 raw'!$B42,crises_map!$A$2:$A$74,0),MATCH('Fig. 1.2 raw'!J$6,crises_map!$B$1:$U$1,0))</f>
        <v>10</v>
      </c>
      <c r="K42" s="86">
        <f>INDEX(crises_map!$B$2:$U$74,MATCH('Fig. 1.2 raw'!$B42,crises_map!$A$2:$A$74,0),MATCH('Fig. 1.2 raw'!K$6,crises_map!$B$1:$U$1,0))</f>
        <v>1</v>
      </c>
      <c r="L42" s="86">
        <f>INDEX(crises_map!$B$2:$U$74,MATCH('Fig. 1.2 raw'!$B42,crises_map!$A$2:$A$74,0),MATCH('Fig. 1.2 raw'!L$6,crises_map!$B$1:$U$1,0))</f>
        <v>1</v>
      </c>
      <c r="M42" s="86">
        <f>INDEX(crises_map!$B$2:$U$74,MATCH('Fig. 1.2 raw'!$B42,crises_map!$A$2:$A$74,0),MATCH('Fig. 1.2 raw'!M$6,crises_map!$B$1:$U$1,0))</f>
        <v>0</v>
      </c>
      <c r="N42" s="88">
        <f>INDEX(crises_map!$B$2:$U$74,MATCH('Fig. 1.2 raw'!$B42,crises_map!$A$2:$A$74,0),MATCH('Fig. 1.2 raw'!N$6,crises_map!$B$1:$U$1,0))</f>
        <v>0</v>
      </c>
      <c r="O42" s="88">
        <f>INDEX(crises_map!$B$2:$U$74,MATCH('Fig. 1.2 raw'!$B42,crises_map!$A$2:$A$74,0),MATCH('Fig. 1.2 raw'!O$6,crises_map!$B$1:$U$1,0))</f>
        <v>0</v>
      </c>
      <c r="P42" s="88">
        <f>INDEX(crises_map!$B$2:$U$74,MATCH('Fig. 1.2 raw'!$B42,crises_map!$A$2:$A$74,0),MATCH('Fig. 1.2 raw'!P$6,crises_map!$B$1:$U$1,0))</f>
        <v>0</v>
      </c>
      <c r="Q42" s="88">
        <f>INDEX(crises_map!$C$2:$U$74,MATCH('Fig. 1.2 raw'!$B42,crises_map!$A$2:$A$74,0),MATCH('Fig. 1.2 raw'!Q$6,crises_map!$C$1:$U$1,0))</f>
        <v>0</v>
      </c>
      <c r="R42" s="89" t="str">
        <f t="shared" si="0"/>
        <v/>
      </c>
      <c r="S42" s="98" t="str">
        <f t="shared" si="1"/>
        <v/>
      </c>
      <c r="T42" s="83"/>
    </row>
    <row r="43" spans="1:20">
      <c r="A43" s="39">
        <v>37</v>
      </c>
      <c r="B43" s="97" t="s">
        <v>126</v>
      </c>
      <c r="C43" s="85" t="s">
        <v>62</v>
      </c>
      <c r="D43" s="85">
        <f>INDEX(crises_map!$B$2:$U$74,MATCH('Fig. 1.2 raw'!$B43,crises_map!$A$2:$A$74,0),MATCH('Fig. 1.2 raw'!D$6,crises_map!$B$1:$U$1,0))</f>
        <v>2.4</v>
      </c>
      <c r="E43" s="86">
        <f>INDEX(crises_map!$B$2:$U$74,MATCH('Fig. 1.2 raw'!$B43,crises_map!$A$2:$A$74,0),MATCH('Fig. 1.2 raw'!E$6,crises_map!$B$1:$U$1,0))</f>
        <v>4</v>
      </c>
      <c r="F43" s="87">
        <f>INDEX(crises_map!$B$2:$U$74,MATCH('Fig. 1.2 raw'!$B43,crises_map!$A$2:$A$74,0),MATCH('Fig. 1.2 raw'!F$6,crises_map!$B$1:$U$1,0))</f>
        <v>0.09</v>
      </c>
      <c r="G43" s="87" t="str">
        <f>INDEX(crises_map!$B$2:$U$74,MATCH('Fig. 1.2 raw'!$B43,crises_map!$A$2:$A$74,0),MATCH('Fig. 1.2 raw'!G$6,crises_map!$B$1:$U$1,0))</f>
        <v>very vulnerable</v>
      </c>
      <c r="H43" s="87">
        <f>INDEX(crises_map!$B$2:$U$74,MATCH('Fig. 1.2 raw'!$B43,crises_map!$A$2:$A$74,0),MATCH('Fig. 1.2 raw'!H$6,crises_map!$B$1:$U$1,0))</f>
        <v>2</v>
      </c>
      <c r="I43" s="86" t="str">
        <f>INDEX(crises_map!$B$2:$U$74,MATCH('Fig. 1.2 raw'!$B43,crises_map!$A$2:$A$74,0),MATCH('Fig. 1.2 raw'!I$6,crises_map!$B$1:$U$1,0))</f>
        <v>PC</v>
      </c>
      <c r="J43" s="86">
        <f>INDEX(crises_map!$B$2:$U$74,MATCH('Fig. 1.2 raw'!$B43,crises_map!$A$2:$A$74,0),MATCH('Fig. 1.2 raw'!J$6,crises_map!$B$1:$U$1,0))</f>
        <v>6</v>
      </c>
      <c r="K43" s="86">
        <f>INDEX(crises_map!$B$2:$U$74,MATCH('Fig. 1.2 raw'!$B43,crises_map!$A$2:$A$74,0),MATCH('Fig. 1.2 raw'!K$6,crises_map!$B$1:$U$1,0))</f>
        <v>0</v>
      </c>
      <c r="L43" s="86">
        <f>INDEX(crises_map!$B$2:$U$74,MATCH('Fig. 1.2 raw'!$B43,crises_map!$A$2:$A$74,0),MATCH('Fig. 1.2 raw'!L$6,crises_map!$B$1:$U$1,0))</f>
        <v>1</v>
      </c>
      <c r="M43" s="86">
        <f>INDEX(crises_map!$B$2:$U$74,MATCH('Fig. 1.2 raw'!$B43,crises_map!$A$2:$A$74,0),MATCH('Fig. 1.2 raw'!M$6,crises_map!$B$1:$U$1,0))</f>
        <v>1</v>
      </c>
      <c r="N43" s="88">
        <f>INDEX(crises_map!$B$2:$U$74,MATCH('Fig. 1.2 raw'!$B43,crises_map!$A$2:$A$74,0),MATCH('Fig. 1.2 raw'!N$6,crises_map!$B$1:$U$1,0))</f>
        <v>194684000</v>
      </c>
      <c r="O43" s="88">
        <f>INDEX(crises_map!$B$2:$U$74,MATCH('Fig. 1.2 raw'!$B43,crises_map!$A$2:$A$74,0),MATCH('Fig. 1.2 raw'!O$6,crises_map!$B$1:$U$1,0))</f>
        <v>50795995</v>
      </c>
      <c r="P43" s="88">
        <f>INDEX(crises_map!$B$2:$U$74,MATCH('Fig. 1.2 raw'!$B43,crises_map!$A$2:$A$74,0),MATCH('Fig. 1.2 raw'!P$6,crises_map!$B$1:$U$1,0))</f>
        <v>87843828</v>
      </c>
      <c r="Q43" s="88">
        <f>INDEX(crises_map!$C$2:$U$74,MATCH('Fig. 1.2 raw'!$B43,crises_map!$A$2:$A$74,0),MATCH('Fig. 1.2 raw'!Q$6,crises_map!$C$1:$U$1,0))</f>
        <v>18581254</v>
      </c>
      <c r="R43" s="89">
        <f t="shared" si="0"/>
        <v>0.45121236465246245</v>
      </c>
      <c r="S43" s="98">
        <f t="shared" si="1"/>
        <v>0.36580155581163437</v>
      </c>
      <c r="T43" s="83"/>
    </row>
    <row r="44" spans="1:20">
      <c r="A44" s="39">
        <v>38</v>
      </c>
      <c r="B44" s="97" t="s">
        <v>138</v>
      </c>
      <c r="C44" s="85" t="s">
        <v>79</v>
      </c>
      <c r="D44" s="85">
        <f>INDEX(crises_map!$B$2:$U$74,MATCH('Fig. 1.2 raw'!$B44,crises_map!$A$2:$A$74,0),MATCH('Fig. 1.2 raw'!D$6,crises_map!$B$1:$U$1,0))</f>
        <v>1.7</v>
      </c>
      <c r="E44" s="86">
        <f>INDEX(crises_map!$B$2:$U$74,MATCH('Fig. 1.2 raw'!$B44,crises_map!$A$2:$A$74,0),MATCH('Fig. 1.2 raw'!E$6,crises_map!$B$1:$U$1,0))</f>
        <v>3</v>
      </c>
      <c r="F44" s="87">
        <f>INDEX(crises_map!$B$2:$U$74,MATCH('Fig. 1.2 raw'!$B44,crises_map!$A$2:$A$74,0),MATCH('Fig. 1.2 raw'!F$6,crises_map!$B$1:$U$1,0))</f>
        <v>70.45</v>
      </c>
      <c r="G44" s="87" t="str">
        <f>INDEX(crises_map!$B$2:$U$74,MATCH('Fig. 1.2 raw'!$B44,crises_map!$A$2:$A$74,0),MATCH('Fig. 1.2 raw'!G$6,crises_map!$B$1:$U$1,0))</f>
        <v>slightly vulnerable</v>
      </c>
      <c r="H44" s="87">
        <f>INDEX(crises_map!$B$2:$U$74,MATCH('Fig. 1.2 raw'!$B44,crises_map!$A$2:$A$74,0),MATCH('Fig. 1.2 raw'!H$6,crises_map!$B$1:$U$1,0))</f>
        <v>2</v>
      </c>
      <c r="I44" s="86" t="str">
        <f>INDEX(crises_map!$B$2:$U$74,MATCH('Fig. 1.2 raw'!$B44,crises_map!$A$2:$A$74,0),MATCH('Fig. 1.2 raw'!I$6,crises_map!$B$1:$U$1,0))</f>
        <v>C</v>
      </c>
      <c r="J44" s="86">
        <f>INDEX(crises_map!$B$2:$U$74,MATCH('Fig. 1.2 raw'!$B44,crises_map!$A$2:$A$74,0),MATCH('Fig. 1.2 raw'!J$6,crises_map!$B$1:$U$1,0))</f>
        <v>1</v>
      </c>
      <c r="K44" s="86">
        <f>INDEX(crises_map!$B$2:$U$74,MATCH('Fig. 1.2 raw'!$B44,crises_map!$A$2:$A$74,0),MATCH('Fig. 1.2 raw'!K$6,crises_map!$B$1:$U$1,0))</f>
        <v>0</v>
      </c>
      <c r="L44" s="86">
        <f>INDEX(crises_map!$B$2:$U$74,MATCH('Fig. 1.2 raw'!$B44,crises_map!$A$2:$A$74,0),MATCH('Fig. 1.2 raw'!L$6,crises_map!$B$1:$U$1,0))</f>
        <v>0</v>
      </c>
      <c r="M44" s="86">
        <f>INDEX(crises_map!$B$2:$U$74,MATCH('Fig. 1.2 raw'!$B44,crises_map!$A$2:$A$74,0),MATCH('Fig. 1.2 raw'!M$6,crises_map!$B$1:$U$1,0))</f>
        <v>0</v>
      </c>
      <c r="N44" s="88">
        <f>INDEX(crises_map!$B$2:$U$74,MATCH('Fig. 1.2 raw'!$B44,crises_map!$A$2:$A$74,0),MATCH('Fig. 1.2 raw'!N$6,crises_map!$B$1:$U$1,0))</f>
        <v>42156698</v>
      </c>
      <c r="O44" s="88">
        <f>INDEX(crises_map!$B$2:$U$74,MATCH('Fig. 1.2 raw'!$B44,crises_map!$A$2:$A$74,0),MATCH('Fig. 1.2 raw'!O$6,crises_map!$B$1:$U$1,0))</f>
        <v>0</v>
      </c>
      <c r="P44" s="88">
        <f>INDEX(crises_map!$B$2:$U$74,MATCH('Fig. 1.2 raw'!$B44,crises_map!$A$2:$A$74,0),MATCH('Fig. 1.2 raw'!P$6,crises_map!$B$1:$U$1,0))</f>
        <v>22157073</v>
      </c>
      <c r="Q44" s="88">
        <f>INDEX(crises_map!$C$2:$U$74,MATCH('Fig. 1.2 raw'!$B44,crises_map!$A$2:$A$74,0),MATCH('Fig. 1.2 raw'!Q$6,crises_map!$C$1:$U$1,0))</f>
        <v>0</v>
      </c>
      <c r="R44" s="89">
        <f t="shared" si="0"/>
        <v>0.52558843674141653</v>
      </c>
      <c r="S44" s="98" t="str">
        <f t="shared" si="1"/>
        <v/>
      </c>
      <c r="T44" s="83"/>
    </row>
    <row r="45" spans="1:20">
      <c r="A45" s="39">
        <v>39</v>
      </c>
      <c r="B45" s="97" t="s">
        <v>186</v>
      </c>
      <c r="C45" s="85" t="s">
        <v>72</v>
      </c>
      <c r="D45" s="85">
        <f>INDEX(crises_map!$B$2:$U$74,MATCH('Fig. 1.2 raw'!$B45,crises_map!$A$2:$A$74,0),MATCH('Fig. 1.2 raw'!D$6,crises_map!$B$1:$U$1,0))</f>
        <v>1.68</v>
      </c>
      <c r="E45" s="86">
        <f>INDEX(crises_map!$B$2:$U$74,MATCH('Fig. 1.2 raw'!$B45,crises_map!$A$2:$A$74,0),MATCH('Fig. 1.2 raw'!E$6,crises_map!$B$1:$U$1,0))</f>
        <v>3</v>
      </c>
      <c r="F45" s="87">
        <f>INDEX(crises_map!$B$2:$U$74,MATCH('Fig. 1.2 raw'!$B45,crises_map!$A$2:$A$74,0),MATCH('Fig. 1.2 raw'!F$6,crises_map!$B$1:$U$1,0))</f>
        <v>14.96</v>
      </c>
      <c r="G45" s="87" t="str">
        <f>INDEX(crises_map!$B$2:$U$74,MATCH('Fig. 1.2 raw'!$B45,crises_map!$A$2:$A$74,0),MATCH('Fig. 1.2 raw'!G$6,crises_map!$B$1:$U$1,0))</f>
        <v>vulnerable</v>
      </c>
      <c r="H45" s="87">
        <f>INDEX(crises_map!$B$2:$U$74,MATCH('Fig. 1.2 raw'!$B45,crises_map!$A$2:$A$74,0),MATCH('Fig. 1.2 raw'!H$6,crises_map!$B$1:$U$1,0))</f>
        <v>2</v>
      </c>
      <c r="I45" s="86" t="str">
        <f>INDEX(crises_map!$B$2:$U$74,MATCH('Fig. 1.2 raw'!$B45,crises_map!$A$2:$A$74,0),MATCH('Fig. 1.2 raw'!I$6,crises_map!$B$1:$U$1,0))</f>
        <v>RC</v>
      </c>
      <c r="J45" s="86">
        <f>INDEX(crises_map!$B$2:$U$74,MATCH('Fig. 1.2 raw'!$B45,crises_map!$A$2:$A$74,0),MATCH('Fig. 1.2 raw'!J$6,crises_map!$B$1:$U$1,0))</f>
        <v>4</v>
      </c>
      <c r="K45" s="86">
        <f>INDEX(crises_map!$B$2:$U$74,MATCH('Fig. 1.2 raw'!$B45,crises_map!$A$2:$A$74,0),MATCH('Fig. 1.2 raw'!K$6,crises_map!$B$1:$U$1,0))</f>
        <v>0</v>
      </c>
      <c r="L45" s="86">
        <f>INDEX(crises_map!$B$2:$U$74,MATCH('Fig. 1.2 raw'!$B45,crises_map!$A$2:$A$74,0),MATCH('Fig. 1.2 raw'!L$6,crises_map!$B$1:$U$1,0))</f>
        <v>0</v>
      </c>
      <c r="M45" s="86">
        <f>INDEX(crises_map!$B$2:$U$74,MATCH('Fig. 1.2 raw'!$B45,crises_map!$A$2:$A$74,0),MATCH('Fig. 1.2 raw'!M$6,crises_map!$B$1:$U$1,0))</f>
        <v>1</v>
      </c>
      <c r="N45" s="88">
        <f>INDEX(crises_map!$B$2:$U$74,MATCH('Fig. 1.2 raw'!$B45,crises_map!$A$2:$A$74,0),MATCH('Fig. 1.2 raw'!N$6,crises_map!$B$1:$U$1,0))</f>
        <v>0</v>
      </c>
      <c r="O45" s="88">
        <f>INDEX(crises_map!$B$2:$U$74,MATCH('Fig. 1.2 raw'!$B45,crises_map!$A$2:$A$74,0),MATCH('Fig. 1.2 raw'!O$6,crises_map!$B$1:$U$1,0))</f>
        <v>74681142</v>
      </c>
      <c r="P45" s="88">
        <f>INDEX(crises_map!$B$2:$U$74,MATCH('Fig. 1.2 raw'!$B45,crises_map!$A$2:$A$74,0),MATCH('Fig. 1.2 raw'!P$6,crises_map!$B$1:$U$1,0))</f>
        <v>0</v>
      </c>
      <c r="Q45" s="88">
        <f>INDEX(crises_map!$C$2:$U$74,MATCH('Fig. 1.2 raw'!$B45,crises_map!$A$2:$A$74,0),MATCH('Fig. 1.2 raw'!Q$6,crises_map!$C$1:$U$1,0))</f>
        <v>12888063</v>
      </c>
      <c r="R45" s="89" t="str">
        <f t="shared" si="0"/>
        <v/>
      </c>
      <c r="S45" s="98">
        <f t="shared" si="1"/>
        <v>0.17257453026093253</v>
      </c>
      <c r="T45" s="83"/>
    </row>
    <row r="46" spans="1:20">
      <c r="A46" s="39">
        <v>40</v>
      </c>
      <c r="B46" s="97" t="s">
        <v>156</v>
      </c>
      <c r="C46" s="85" t="s">
        <v>66</v>
      </c>
      <c r="D46" s="85">
        <f>INDEX(crises_map!$B$2:$U$74,MATCH('Fig. 1.2 raw'!$B46,crises_map!$A$2:$A$74,0),MATCH('Fig. 1.2 raw'!D$6,crises_map!$B$1:$U$1,0))</f>
        <v>1.59</v>
      </c>
      <c r="E46" s="86">
        <f>INDEX(crises_map!$B$2:$U$74,MATCH('Fig. 1.2 raw'!$B46,crises_map!$A$2:$A$74,0),MATCH('Fig. 1.2 raw'!E$6,crises_map!$B$1:$U$1,0))</f>
        <v>4</v>
      </c>
      <c r="F46" s="87">
        <f>INDEX(crises_map!$B$2:$U$74,MATCH('Fig. 1.2 raw'!$B46,crises_map!$A$2:$A$74,0),MATCH('Fig. 1.2 raw'!F$6,crises_map!$B$1:$U$1,0))</f>
        <v>4.17</v>
      </c>
      <c r="G46" s="87" t="str">
        <f>INDEX(crises_map!$B$2:$U$74,MATCH('Fig. 1.2 raw'!$B46,crises_map!$A$2:$A$74,0),MATCH('Fig. 1.2 raw'!G$6,crises_map!$B$1:$U$1,0))</f>
        <v>very vulnerable</v>
      </c>
      <c r="H46" s="87">
        <f>INDEX(crises_map!$B$2:$U$74,MATCH('Fig. 1.2 raw'!$B46,crises_map!$A$2:$A$74,0),MATCH('Fig. 1.2 raw'!H$6,crises_map!$B$1:$U$1,0))</f>
        <v>3</v>
      </c>
      <c r="I46" s="86" t="str">
        <f>INDEX(crises_map!$B$2:$U$74,MATCH('Fig. 1.2 raw'!$B46,crises_map!$A$2:$A$74,0),MATCH('Fig. 1.2 raw'!I$6,crises_map!$B$1:$U$1,0))</f>
        <v>C</v>
      </c>
      <c r="J46" s="86">
        <f>INDEX(crises_map!$B$2:$U$74,MATCH('Fig. 1.2 raw'!$B46,crises_map!$A$2:$A$74,0),MATCH('Fig. 1.2 raw'!J$6,crises_map!$B$1:$U$1,0))</f>
        <v>1</v>
      </c>
      <c r="K46" s="86">
        <f>INDEX(crises_map!$B$2:$U$74,MATCH('Fig. 1.2 raw'!$B46,crises_map!$A$2:$A$74,0),MATCH('Fig. 1.2 raw'!K$6,crises_map!$B$1:$U$1,0))</f>
        <v>0</v>
      </c>
      <c r="L46" s="86">
        <f>INDEX(crises_map!$B$2:$U$74,MATCH('Fig. 1.2 raw'!$B46,crises_map!$A$2:$A$74,0),MATCH('Fig. 1.2 raw'!L$6,crises_map!$B$1:$U$1,0))</f>
        <v>0</v>
      </c>
      <c r="M46" s="86">
        <f>INDEX(crises_map!$B$2:$U$74,MATCH('Fig. 1.2 raw'!$B46,crises_map!$A$2:$A$74,0),MATCH('Fig. 1.2 raw'!M$6,crises_map!$B$1:$U$1,0))</f>
        <v>1</v>
      </c>
      <c r="N46" s="88">
        <f>INDEX(crises_map!$B$2:$U$74,MATCH('Fig. 1.2 raw'!$B46,crises_map!$A$2:$A$74,0),MATCH('Fig. 1.2 raw'!N$6,crises_map!$B$1:$U$1,0))</f>
        <v>166188813</v>
      </c>
      <c r="O46" s="88">
        <f>INDEX(crises_map!$B$2:$U$74,MATCH('Fig. 1.2 raw'!$B46,crises_map!$A$2:$A$74,0),MATCH('Fig. 1.2 raw'!O$6,crises_map!$B$1:$U$1,0))</f>
        <v>0</v>
      </c>
      <c r="P46" s="88">
        <f>INDEX(crises_map!$B$2:$U$74,MATCH('Fig. 1.2 raw'!$B46,crises_map!$A$2:$A$74,0),MATCH('Fig. 1.2 raw'!P$6,crises_map!$B$1:$U$1,0))</f>
        <v>126856583</v>
      </c>
      <c r="Q46" s="88">
        <f>INDEX(crises_map!$C$2:$U$74,MATCH('Fig. 1.2 raw'!$B46,crises_map!$A$2:$A$74,0),MATCH('Fig. 1.2 raw'!Q$6,crises_map!$C$1:$U$1,0))</f>
        <v>0</v>
      </c>
      <c r="R46" s="89">
        <f t="shared" si="0"/>
        <v>0.76332805265297854</v>
      </c>
      <c r="S46" s="98" t="str">
        <f t="shared" si="1"/>
        <v/>
      </c>
      <c r="T46" s="83"/>
    </row>
    <row r="47" spans="1:20">
      <c r="A47" s="39">
        <v>41</v>
      </c>
      <c r="B47" s="97" t="s">
        <v>180</v>
      </c>
      <c r="C47" s="84" t="s">
        <v>52</v>
      </c>
      <c r="D47" s="85">
        <f>INDEX(crises_map!$B$2:$U$74,MATCH('Fig. 1.2 raw'!$B47,crises_map!$A$2:$A$74,0),MATCH('Fig. 1.2 raw'!D$6,crises_map!$B$1:$U$1,0))</f>
        <v>1.53</v>
      </c>
      <c r="E47" s="86">
        <f>INDEX(crises_map!$B$2:$U$74,MATCH('Fig. 1.2 raw'!$B47,crises_map!$A$2:$A$74,0),MATCH('Fig. 1.2 raw'!E$6,crises_map!$B$1:$U$1,0))</f>
        <v>3</v>
      </c>
      <c r="F47" s="87">
        <f>INDEX(crises_map!$B$2:$U$74,MATCH('Fig. 1.2 raw'!$B47,crises_map!$A$2:$A$74,0),MATCH('Fig. 1.2 raw'!F$6,crises_map!$B$1:$U$1,0))</f>
        <v>32.53</v>
      </c>
      <c r="G47" s="87" t="str">
        <f>INDEX(crises_map!$B$2:$U$74,MATCH('Fig. 1.2 raw'!$B47,crises_map!$A$2:$A$74,0),MATCH('Fig. 1.2 raw'!G$6,crises_map!$B$1:$U$1,0))</f>
        <v>very vulnerable</v>
      </c>
      <c r="H47" s="87">
        <f>INDEX(crises_map!$B$2:$U$74,MATCH('Fig. 1.2 raw'!$B47,crises_map!$A$2:$A$74,0),MATCH('Fig. 1.2 raw'!H$6,crises_map!$B$1:$U$1,0))</f>
        <v>2</v>
      </c>
      <c r="I47" s="86" t="str">
        <f>INDEX(crises_map!$B$2:$U$74,MATCH('Fig. 1.2 raw'!$B47,crises_map!$A$2:$A$74,0),MATCH('Fig. 1.2 raw'!I$6,crises_map!$B$1:$U$1,0))</f>
        <v>PC</v>
      </c>
      <c r="J47" s="86">
        <f>INDEX(crises_map!$B$2:$U$74,MATCH('Fig. 1.2 raw'!$B47,crises_map!$A$2:$A$74,0),MATCH('Fig. 1.2 raw'!J$6,crises_map!$B$1:$U$1,0))</f>
        <v>8</v>
      </c>
      <c r="K47" s="86">
        <f>INDEX(crises_map!$B$2:$U$74,MATCH('Fig. 1.2 raw'!$B47,crises_map!$A$2:$A$74,0),MATCH('Fig. 1.2 raw'!K$6,crises_map!$B$1:$U$1,0))</f>
        <v>1</v>
      </c>
      <c r="L47" s="86">
        <f>INDEX(crises_map!$B$2:$U$74,MATCH('Fig. 1.2 raw'!$B47,crises_map!$A$2:$A$74,0),MATCH('Fig. 1.2 raw'!L$6,crises_map!$B$1:$U$1,0))</f>
        <v>1</v>
      </c>
      <c r="M47" s="86">
        <f>INDEX(crises_map!$B$2:$U$74,MATCH('Fig. 1.2 raw'!$B47,crises_map!$A$2:$A$74,0),MATCH('Fig. 1.2 raw'!M$6,crises_map!$B$1:$U$1,0))</f>
        <v>1</v>
      </c>
      <c r="N47" s="88">
        <f>INDEX(crises_map!$B$2:$U$74,MATCH('Fig. 1.2 raw'!$B47,crises_map!$A$2:$A$74,0),MATCH('Fig. 1.2 raw'!N$6,crises_map!$B$1:$U$1,0))</f>
        <v>0</v>
      </c>
      <c r="O47" s="88">
        <f>INDEX(crises_map!$B$2:$U$74,MATCH('Fig. 1.2 raw'!$B47,crises_map!$A$2:$A$74,0),MATCH('Fig. 1.2 raw'!O$6,crises_map!$B$1:$U$1,0))</f>
        <v>767364443</v>
      </c>
      <c r="P47" s="88">
        <f>INDEX(crises_map!$B$2:$U$74,MATCH('Fig. 1.2 raw'!$B47,crises_map!$A$2:$A$74,0),MATCH('Fig. 1.2 raw'!P$6,crises_map!$B$1:$U$1,0))</f>
        <v>0</v>
      </c>
      <c r="Q47" s="88">
        <f>INDEX(crises_map!$C$2:$U$74,MATCH('Fig. 1.2 raw'!$B47,crises_map!$A$2:$A$74,0),MATCH('Fig. 1.2 raw'!Q$6,crises_map!$C$1:$U$1,0))</f>
        <v>161993426</v>
      </c>
      <c r="R47" s="89" t="str">
        <f t="shared" ref="R47:R55" si="2">IFERROR(P47/N47,"")</f>
        <v/>
      </c>
      <c r="S47" s="98">
        <f t="shared" ref="S47:S55" si="3">IFERROR(Q47/O47,"")</f>
        <v>0.21110363853541231</v>
      </c>
      <c r="T47" s="83"/>
    </row>
    <row r="48" spans="1:20">
      <c r="A48" s="39">
        <v>42</v>
      </c>
      <c r="B48" s="97" t="s">
        <v>150</v>
      </c>
      <c r="C48" s="84" t="s">
        <v>64</v>
      </c>
      <c r="D48" s="85">
        <f>INDEX(crises_map!$B$2:$U$74,MATCH('Fig. 1.2 raw'!$B48,crises_map!$A$2:$A$74,0),MATCH('Fig. 1.2 raw'!D$6,crises_map!$B$1:$U$1,0))</f>
        <v>1.46</v>
      </c>
      <c r="E48" s="86">
        <f>INDEX(crises_map!$B$2:$U$74,MATCH('Fig. 1.2 raw'!$B48,crises_map!$A$2:$A$74,0),MATCH('Fig. 1.2 raw'!E$6,crises_map!$B$1:$U$1,0))</f>
        <v>4</v>
      </c>
      <c r="F48" s="87">
        <f>INDEX(crises_map!$B$2:$U$74,MATCH('Fig. 1.2 raw'!$B48,crises_map!$A$2:$A$74,0),MATCH('Fig. 1.2 raw'!F$6,crises_map!$B$1:$U$1,0))</f>
        <v>46.31</v>
      </c>
      <c r="G48" s="87" t="str">
        <f>INDEX(crises_map!$B$2:$U$74,MATCH('Fig. 1.2 raw'!$B48,crises_map!$A$2:$A$74,0),MATCH('Fig. 1.2 raw'!G$6,crises_map!$B$1:$U$1,0))</f>
        <v>resilient</v>
      </c>
      <c r="H48" s="87">
        <f>INDEX(crises_map!$B$2:$U$74,MATCH('Fig. 1.2 raw'!$B48,crises_map!$A$2:$A$74,0),MATCH('Fig. 1.2 raw'!H$6,crises_map!$B$1:$U$1,0))</f>
        <v>0</v>
      </c>
      <c r="I48" s="86" t="str">
        <f>INDEX(crises_map!$B$2:$U$74,MATCH('Fig. 1.2 raw'!$B48,crises_map!$A$2:$A$74,0),MATCH('Fig. 1.2 raw'!I$6,crises_map!$B$1:$U$1,0))</f>
        <v>PC</v>
      </c>
      <c r="J48" s="86">
        <f>INDEX(crises_map!$B$2:$U$74,MATCH('Fig. 1.2 raw'!$B48,crises_map!$A$2:$A$74,0),MATCH('Fig. 1.2 raw'!J$6,crises_map!$B$1:$U$1,0))</f>
        <v>10</v>
      </c>
      <c r="K48" s="86">
        <f>INDEX(crises_map!$B$2:$U$74,MATCH('Fig. 1.2 raw'!$B48,crises_map!$A$2:$A$74,0),MATCH('Fig. 1.2 raw'!K$6,crises_map!$B$1:$U$1,0))</f>
        <v>0</v>
      </c>
      <c r="L48" s="86">
        <f>INDEX(crises_map!$B$2:$U$74,MATCH('Fig. 1.2 raw'!$B48,crises_map!$A$2:$A$74,0),MATCH('Fig. 1.2 raw'!L$6,crises_map!$B$1:$U$1,0))</f>
        <v>1</v>
      </c>
      <c r="M48" s="86">
        <f>INDEX(crises_map!$B$2:$U$74,MATCH('Fig. 1.2 raw'!$B48,crises_map!$A$2:$A$74,0),MATCH('Fig. 1.2 raw'!M$6,crises_map!$B$1:$U$1,0))</f>
        <v>0</v>
      </c>
      <c r="N48" s="88">
        <f>INDEX(crises_map!$B$2:$U$74,MATCH('Fig. 1.2 raw'!$B48,crises_map!$A$2:$A$74,0),MATCH('Fig. 1.2 raw'!N$6,crises_map!$B$1:$U$1,0))</f>
        <v>0</v>
      </c>
      <c r="O48" s="88">
        <f>INDEX(crises_map!$B$2:$U$74,MATCH('Fig. 1.2 raw'!$B48,crises_map!$A$2:$A$74,0),MATCH('Fig. 1.2 raw'!O$6,crises_map!$B$1:$U$1,0))</f>
        <v>0</v>
      </c>
      <c r="P48" s="88">
        <f>INDEX(crises_map!$B$2:$U$74,MATCH('Fig. 1.2 raw'!$B48,crises_map!$A$2:$A$74,0),MATCH('Fig. 1.2 raw'!P$6,crises_map!$B$1:$U$1,0))</f>
        <v>0</v>
      </c>
      <c r="Q48" s="88">
        <f>INDEX(crises_map!$C$2:$U$74,MATCH('Fig. 1.2 raw'!$B48,crises_map!$A$2:$A$74,0),MATCH('Fig. 1.2 raw'!Q$6,crises_map!$C$1:$U$1,0))</f>
        <v>0</v>
      </c>
      <c r="R48" s="89" t="str">
        <f t="shared" si="2"/>
        <v/>
      </c>
      <c r="S48" s="98" t="str">
        <f t="shared" si="3"/>
        <v/>
      </c>
    </row>
    <row r="49" spans="1:19">
      <c r="A49" s="39">
        <v>43</v>
      </c>
      <c r="B49" s="97" t="s">
        <v>137</v>
      </c>
      <c r="C49" s="84" t="s">
        <v>78</v>
      </c>
      <c r="D49" s="85">
        <f>INDEX(crises_map!$B$2:$U$74,MATCH('Fig. 1.2 raw'!$B49,crises_map!$A$2:$A$74,0),MATCH('Fig. 1.2 raw'!D$6,crises_map!$B$1:$U$1,0))</f>
        <v>1.44</v>
      </c>
      <c r="E49" s="86">
        <f>INDEX(crises_map!$B$2:$U$74,MATCH('Fig. 1.2 raw'!$B49,crises_map!$A$2:$A$74,0),MATCH('Fig. 1.2 raw'!E$6,crises_map!$B$1:$U$1,0))</f>
        <v>3</v>
      </c>
      <c r="F49" s="87">
        <f>INDEX(crises_map!$B$2:$U$74,MATCH('Fig. 1.2 raw'!$B49,crises_map!$A$2:$A$74,0),MATCH('Fig. 1.2 raw'!F$6,crises_map!$B$1:$U$1,0))</f>
        <v>44.01</v>
      </c>
      <c r="G49" s="87" t="str">
        <f>INDEX(crises_map!$B$2:$U$74,MATCH('Fig. 1.2 raw'!$B49,crises_map!$A$2:$A$74,0),MATCH('Fig. 1.2 raw'!G$6,crises_map!$B$1:$U$1,0))</f>
        <v>slightly vulnerable</v>
      </c>
      <c r="H49" s="87">
        <f>INDEX(crises_map!$B$2:$U$74,MATCH('Fig. 1.2 raw'!$B49,crises_map!$A$2:$A$74,0),MATCH('Fig. 1.2 raw'!H$6,crises_map!$B$1:$U$1,0))</f>
        <v>0</v>
      </c>
      <c r="I49" s="86" t="str">
        <f>INDEX(crises_map!$B$2:$U$74,MATCH('Fig. 1.2 raw'!$B49,crises_map!$A$2:$A$74,0),MATCH('Fig. 1.2 raw'!I$6,crises_map!$B$1:$U$1,0))</f>
        <v>PC</v>
      </c>
      <c r="J49" s="86">
        <f>INDEX(crises_map!$B$2:$U$74,MATCH('Fig. 1.2 raw'!$B49,crises_map!$A$2:$A$74,0),MATCH('Fig. 1.2 raw'!J$6,crises_map!$B$1:$U$1,0))</f>
        <v>9</v>
      </c>
      <c r="K49" s="86">
        <f>INDEX(crises_map!$B$2:$U$74,MATCH('Fig. 1.2 raw'!$B49,crises_map!$A$2:$A$74,0),MATCH('Fig. 1.2 raw'!K$6,crises_map!$B$1:$U$1,0))</f>
        <v>0</v>
      </c>
      <c r="L49" s="86">
        <f>INDEX(crises_map!$B$2:$U$74,MATCH('Fig. 1.2 raw'!$B49,crises_map!$A$2:$A$74,0),MATCH('Fig. 1.2 raw'!L$6,crises_map!$B$1:$U$1,0))</f>
        <v>1</v>
      </c>
      <c r="M49" s="86">
        <f>INDEX(crises_map!$B$2:$U$74,MATCH('Fig. 1.2 raw'!$B49,crises_map!$A$2:$A$74,0),MATCH('Fig. 1.2 raw'!M$6,crises_map!$B$1:$U$1,0))</f>
        <v>0</v>
      </c>
      <c r="N49" s="88">
        <f>INDEX(crises_map!$B$2:$U$74,MATCH('Fig. 1.2 raw'!$B49,crises_map!$A$2:$A$74,0),MATCH('Fig. 1.2 raw'!N$6,crises_map!$B$1:$U$1,0))</f>
        <v>0</v>
      </c>
      <c r="O49" s="88">
        <f>INDEX(crises_map!$B$2:$U$74,MATCH('Fig. 1.2 raw'!$B49,crises_map!$A$2:$A$74,0),MATCH('Fig. 1.2 raw'!O$6,crises_map!$B$1:$U$1,0))</f>
        <v>0</v>
      </c>
      <c r="P49" s="88">
        <f>INDEX(crises_map!$B$2:$U$74,MATCH('Fig. 1.2 raw'!$B49,crises_map!$A$2:$A$74,0),MATCH('Fig. 1.2 raw'!P$6,crises_map!$B$1:$U$1,0))</f>
        <v>0</v>
      </c>
      <c r="Q49" s="88">
        <f>INDEX(crises_map!$C$2:$U$74,MATCH('Fig. 1.2 raw'!$B49,crises_map!$A$2:$A$74,0),MATCH('Fig. 1.2 raw'!Q$6,crises_map!$C$1:$U$1,0))</f>
        <v>0</v>
      </c>
      <c r="R49" s="89" t="str">
        <f t="shared" si="2"/>
        <v/>
      </c>
      <c r="S49" s="98" t="str">
        <f t="shared" si="3"/>
        <v/>
      </c>
    </row>
    <row r="50" spans="1:19">
      <c r="A50" s="39">
        <v>44</v>
      </c>
      <c r="B50" s="97" t="s">
        <v>123</v>
      </c>
      <c r="C50" s="84" t="s">
        <v>68</v>
      </c>
      <c r="D50" s="85">
        <f>INDEX(crises_map!$B$2:$U$74,MATCH('Fig. 1.2 raw'!$B50,crises_map!$A$2:$A$74,0),MATCH('Fig. 1.2 raw'!D$6,crises_map!$B$1:$U$1,0))</f>
        <v>1.36</v>
      </c>
      <c r="E50" s="86">
        <f>INDEX(crises_map!$B$2:$U$74,MATCH('Fig. 1.2 raw'!$B50,crises_map!$A$2:$A$74,0),MATCH('Fig. 1.2 raw'!E$6,crises_map!$B$1:$U$1,0))</f>
        <v>4</v>
      </c>
      <c r="F50" s="87">
        <f>INDEX(crises_map!$B$2:$U$74,MATCH('Fig. 1.2 raw'!$B50,crises_map!$A$2:$A$74,0),MATCH('Fig. 1.2 raw'!F$6,crises_map!$B$1:$U$1,0))</f>
        <v>77.36</v>
      </c>
      <c r="G50" s="87" t="str">
        <f>INDEX(crises_map!$B$2:$U$74,MATCH('Fig. 1.2 raw'!$B50,crises_map!$A$2:$A$74,0),MATCH('Fig. 1.2 raw'!G$6,crises_map!$B$1:$U$1,0))</f>
        <v>very vulnerable</v>
      </c>
      <c r="H50" s="87">
        <f>INDEX(crises_map!$B$2:$U$74,MATCH('Fig. 1.2 raw'!$B50,crises_map!$A$2:$A$74,0),MATCH('Fig. 1.2 raw'!H$6,crises_map!$B$1:$U$1,0))</f>
        <v>0</v>
      </c>
      <c r="I50" s="86" t="str">
        <f>INDEX(crises_map!$B$2:$U$74,MATCH('Fig. 1.2 raw'!$B50,crises_map!$A$2:$A$74,0),MATCH('Fig. 1.2 raw'!I$6,crises_map!$B$1:$U$1,0))</f>
        <v>PC</v>
      </c>
      <c r="J50" s="86">
        <f>INDEX(crises_map!$B$2:$U$74,MATCH('Fig. 1.2 raw'!$B50,crises_map!$A$2:$A$74,0),MATCH('Fig. 1.2 raw'!J$6,crises_map!$B$1:$U$1,0))</f>
        <v>6</v>
      </c>
      <c r="K50" s="86">
        <f>INDEX(crises_map!$B$2:$U$74,MATCH('Fig. 1.2 raw'!$B50,crises_map!$A$2:$A$74,0),MATCH('Fig. 1.2 raw'!K$6,crises_map!$B$1:$U$1,0))</f>
        <v>0</v>
      </c>
      <c r="L50" s="86">
        <f>INDEX(crises_map!$B$2:$U$74,MATCH('Fig. 1.2 raw'!$B50,crises_map!$A$2:$A$74,0),MATCH('Fig. 1.2 raw'!L$6,crises_map!$B$1:$U$1,0))</f>
        <v>1</v>
      </c>
      <c r="M50" s="86">
        <f>INDEX(crises_map!$B$2:$U$74,MATCH('Fig. 1.2 raw'!$B50,crises_map!$A$2:$A$74,0),MATCH('Fig. 1.2 raw'!M$6,crises_map!$B$1:$U$1,0))</f>
        <v>1</v>
      </c>
      <c r="N50" s="88">
        <f>INDEX(crises_map!$B$2:$U$74,MATCH('Fig. 1.2 raw'!$B50,crises_map!$A$2:$A$74,0),MATCH('Fig. 1.2 raw'!N$6,crises_map!$B$1:$U$1,0))</f>
        <v>0</v>
      </c>
      <c r="O50" s="88">
        <f>INDEX(crises_map!$B$2:$U$74,MATCH('Fig. 1.2 raw'!$B50,crises_map!$A$2:$A$74,0),MATCH('Fig. 1.2 raw'!O$6,crises_map!$B$1:$U$1,0))</f>
        <v>943123350</v>
      </c>
      <c r="P50" s="88">
        <f>INDEX(crises_map!$B$2:$U$74,MATCH('Fig. 1.2 raw'!$B50,crises_map!$A$2:$A$74,0),MATCH('Fig. 1.2 raw'!P$6,crises_map!$B$1:$U$1,0))</f>
        <v>0</v>
      </c>
      <c r="Q50" s="88">
        <f>INDEX(crises_map!$C$2:$U$74,MATCH('Fig. 1.2 raw'!$B50,crises_map!$A$2:$A$74,0),MATCH('Fig. 1.2 raw'!Q$6,crises_map!$C$1:$U$1,0))</f>
        <v>678570060</v>
      </c>
      <c r="R50" s="89" t="str">
        <f t="shared" si="2"/>
        <v/>
      </c>
      <c r="S50" s="98">
        <f t="shared" si="3"/>
        <v>0.71949237605028016</v>
      </c>
    </row>
    <row r="51" spans="1:19">
      <c r="A51" s="39">
        <v>45</v>
      </c>
      <c r="B51" s="97" t="s">
        <v>219</v>
      </c>
      <c r="C51" s="84" t="s">
        <v>245</v>
      </c>
      <c r="D51" s="85">
        <f>INDEX(crises_map!$B$2:$U$74,MATCH('Fig. 1.2 raw'!$B51,crises_map!$A$2:$A$74,0),MATCH('Fig. 1.2 raw'!D$6,crises_map!$B$1:$U$1,0))</f>
        <v>1.35</v>
      </c>
      <c r="E51" s="86">
        <f>INDEX(crises_map!$B$2:$U$74,MATCH('Fig. 1.2 raw'!$B51,crises_map!$A$2:$A$74,0),MATCH('Fig. 1.2 raw'!E$6,crises_map!$B$1:$U$1,0))</f>
        <v>4</v>
      </c>
      <c r="F51" s="87">
        <f>INDEX(crises_map!$B$2:$U$74,MATCH('Fig. 1.2 raw'!$B51,crises_map!$A$2:$A$74,0),MATCH('Fig. 1.2 raw'!F$6,crises_map!$B$1:$U$1,0))</f>
        <v>34.770000000000003</v>
      </c>
      <c r="G51" s="87" t="str">
        <f>INDEX(crises_map!$B$2:$U$74,MATCH('Fig. 1.2 raw'!$B51,crises_map!$A$2:$A$74,0),MATCH('Fig. 1.2 raw'!G$6,crises_map!$B$1:$U$1,0))</f>
        <v>vulnerable</v>
      </c>
      <c r="H51" s="87">
        <f>INDEX(crises_map!$B$2:$U$74,MATCH('Fig. 1.2 raw'!$B51,crises_map!$A$2:$A$74,0),MATCH('Fig. 1.2 raw'!H$6,crises_map!$B$1:$U$1,0))</f>
        <v>3</v>
      </c>
      <c r="I51" s="86" t="str">
        <f>INDEX(crises_map!$B$2:$U$74,MATCH('Fig. 1.2 raw'!$B51,crises_map!$A$2:$A$74,0),MATCH('Fig. 1.2 raw'!I$6,crises_map!$B$1:$U$1,0))</f>
        <v>PC</v>
      </c>
      <c r="J51" s="86">
        <f>INDEX(crises_map!$B$2:$U$74,MATCH('Fig. 1.2 raw'!$B51,crises_map!$A$2:$A$74,0),MATCH('Fig. 1.2 raw'!J$6,crises_map!$B$1:$U$1,0))</f>
        <v>5</v>
      </c>
      <c r="K51" s="86">
        <f>INDEX(crises_map!$B$2:$U$74,MATCH('Fig. 1.2 raw'!$B51,crises_map!$A$2:$A$74,0),MATCH('Fig. 1.2 raw'!K$6,crises_map!$B$1:$U$1,0))</f>
        <v>0</v>
      </c>
      <c r="L51" s="86">
        <f>INDEX(crises_map!$B$2:$U$74,MATCH('Fig. 1.2 raw'!$B51,crises_map!$A$2:$A$74,0),MATCH('Fig. 1.2 raw'!L$6,crises_map!$B$1:$U$1,0))</f>
        <v>0</v>
      </c>
      <c r="M51" s="86">
        <f>INDEX(crises_map!$B$2:$U$74,MATCH('Fig. 1.2 raw'!$B51,crises_map!$A$2:$A$74,0),MATCH('Fig. 1.2 raw'!M$6,crises_map!$B$1:$U$1,0))</f>
        <v>1</v>
      </c>
      <c r="N51" s="88">
        <f>INDEX(crises_map!$B$2:$U$74,MATCH('Fig. 1.2 raw'!$B51,crises_map!$A$2:$A$74,0),MATCH('Fig. 1.2 raw'!N$6,crises_map!$B$1:$U$1,0))</f>
        <v>0</v>
      </c>
      <c r="O51" s="88">
        <f>INDEX(crises_map!$B$2:$U$74,MATCH('Fig. 1.2 raw'!$B51,crises_map!$A$2:$A$74,0),MATCH('Fig. 1.2 raw'!O$6,crises_map!$B$1:$U$1,0))</f>
        <v>23099697</v>
      </c>
      <c r="P51" s="88">
        <f>INDEX(crises_map!$B$2:$U$74,MATCH('Fig. 1.2 raw'!$B51,crises_map!$A$2:$A$74,0),MATCH('Fig. 1.2 raw'!P$6,crises_map!$B$1:$U$1,0))</f>
        <v>0</v>
      </c>
      <c r="Q51" s="88">
        <f>INDEX(crises_map!$C$2:$U$74,MATCH('Fig. 1.2 raw'!$B51,crises_map!$A$2:$A$74,0),MATCH('Fig. 1.2 raw'!Q$6,crises_map!$C$1:$U$1,0))</f>
        <v>8987202</v>
      </c>
      <c r="R51" s="89" t="str">
        <f t="shared" si="2"/>
        <v/>
      </c>
      <c r="S51" s="98">
        <f t="shared" si="3"/>
        <v>0.38906146691015037</v>
      </c>
    </row>
    <row r="52" spans="1:19">
      <c r="A52" s="39">
        <v>46</v>
      </c>
      <c r="B52" s="97" t="s">
        <v>167</v>
      </c>
      <c r="C52" s="84" t="s">
        <v>74</v>
      </c>
      <c r="D52" s="85">
        <f>INDEX(crises_map!$B$2:$U$74,MATCH('Fig. 1.2 raw'!$B52,crises_map!$A$2:$A$74,0),MATCH('Fig. 1.2 raw'!D$6,crises_map!$B$1:$U$1,0))</f>
        <v>1.31</v>
      </c>
      <c r="E52" s="86">
        <f>INDEX(crises_map!$B$2:$U$74,MATCH('Fig. 1.2 raw'!$B52,crises_map!$A$2:$A$74,0),MATCH('Fig. 1.2 raw'!E$6,crises_map!$B$1:$U$1,0))</f>
        <v>3</v>
      </c>
      <c r="F52" s="87">
        <f>INDEX(crises_map!$B$2:$U$74,MATCH('Fig. 1.2 raw'!$B52,crises_map!$A$2:$A$74,0),MATCH('Fig. 1.2 raw'!F$6,crises_map!$B$1:$U$1,0))</f>
        <v>87.03</v>
      </c>
      <c r="G52" s="87" t="str">
        <f>INDEX(crises_map!$B$2:$U$74,MATCH('Fig. 1.2 raw'!$B52,crises_map!$A$2:$A$74,0),MATCH('Fig. 1.2 raw'!G$6,crises_map!$B$1:$U$1,0))</f>
        <v>slightly vulnerable</v>
      </c>
      <c r="H52" s="87">
        <f>INDEX(crises_map!$B$2:$U$74,MATCH('Fig. 1.2 raw'!$B52,crises_map!$A$2:$A$74,0),MATCH('Fig. 1.2 raw'!H$6,crises_map!$B$1:$U$1,0))</f>
        <v>0</v>
      </c>
      <c r="I52" s="86" t="str">
        <f>INDEX(crises_map!$B$2:$U$74,MATCH('Fig. 1.2 raw'!$B52,crises_map!$A$2:$A$74,0),MATCH('Fig. 1.2 raw'!I$6,crises_map!$B$1:$U$1,0))</f>
        <v>PC</v>
      </c>
      <c r="J52" s="86">
        <f>INDEX(crises_map!$B$2:$U$74,MATCH('Fig. 1.2 raw'!$B52,crises_map!$A$2:$A$74,0),MATCH('Fig. 1.2 raw'!J$6,crises_map!$B$1:$U$1,0))</f>
        <v>5</v>
      </c>
      <c r="K52" s="86">
        <f>INDEX(crises_map!$B$2:$U$74,MATCH('Fig. 1.2 raw'!$B52,crises_map!$A$2:$A$74,0),MATCH('Fig. 1.2 raw'!K$6,crises_map!$B$1:$U$1,0))</f>
        <v>0</v>
      </c>
      <c r="L52" s="86">
        <f>INDEX(crises_map!$B$2:$U$74,MATCH('Fig. 1.2 raw'!$B52,crises_map!$A$2:$A$74,0),MATCH('Fig. 1.2 raw'!L$6,crises_map!$B$1:$U$1,0))</f>
        <v>1</v>
      </c>
      <c r="M52" s="86">
        <f>INDEX(crises_map!$B$2:$U$74,MATCH('Fig. 1.2 raw'!$B52,crises_map!$A$2:$A$74,0),MATCH('Fig. 1.2 raw'!M$6,crises_map!$B$1:$U$1,0))</f>
        <v>0</v>
      </c>
      <c r="N52" s="88">
        <f>INDEX(crises_map!$B$2:$U$74,MATCH('Fig. 1.2 raw'!$B52,crises_map!$A$2:$A$74,0),MATCH('Fig. 1.2 raw'!N$6,crises_map!$B$1:$U$1,0))</f>
        <v>0</v>
      </c>
      <c r="O52" s="88">
        <f>INDEX(crises_map!$B$2:$U$74,MATCH('Fig. 1.2 raw'!$B52,crises_map!$A$2:$A$74,0),MATCH('Fig. 1.2 raw'!O$6,crises_map!$B$1:$U$1,0))</f>
        <v>274663651</v>
      </c>
      <c r="P52" s="88">
        <f>INDEX(crises_map!$B$2:$U$74,MATCH('Fig. 1.2 raw'!$B52,crises_map!$A$2:$A$74,0),MATCH('Fig. 1.2 raw'!P$6,crises_map!$B$1:$U$1,0))</f>
        <v>0</v>
      </c>
      <c r="Q52" s="88">
        <f>INDEX(crises_map!$C$2:$U$74,MATCH('Fig. 1.2 raw'!$B52,crises_map!$A$2:$A$74,0),MATCH('Fig. 1.2 raw'!Q$6,crises_map!$C$1:$U$1,0))</f>
        <v>94692331</v>
      </c>
      <c r="R52" s="89" t="str">
        <f t="shared" si="2"/>
        <v/>
      </c>
      <c r="S52" s="98">
        <f t="shared" si="3"/>
        <v>0.34475741750043221</v>
      </c>
    </row>
    <row r="53" spans="1:19">
      <c r="A53" s="39">
        <v>47</v>
      </c>
      <c r="B53" s="97" t="s">
        <v>155</v>
      </c>
      <c r="C53" s="84" t="s">
        <v>67</v>
      </c>
      <c r="D53" s="85">
        <f>INDEX(crises_map!$B$2:$U$74,MATCH('Fig. 1.2 raw'!$B53,crises_map!$A$2:$A$74,0),MATCH('Fig. 1.2 raw'!D$6,crises_map!$B$1:$U$1,0))</f>
        <v>1.3</v>
      </c>
      <c r="E53" s="86">
        <f>INDEX(crises_map!$B$2:$U$74,MATCH('Fig. 1.2 raw'!$B53,crises_map!$A$2:$A$74,0),MATCH('Fig. 1.2 raw'!E$6,crises_map!$B$1:$U$1,0))</f>
        <v>5</v>
      </c>
      <c r="F53" s="87">
        <f>INDEX(crises_map!$B$2:$U$74,MATCH('Fig. 1.2 raw'!$B53,crises_map!$A$2:$A$74,0),MATCH('Fig. 1.2 raw'!F$6,crises_map!$B$1:$U$1,0))</f>
        <v>31.82</v>
      </c>
      <c r="G53" s="87" t="str">
        <f>INDEX(crises_map!$B$2:$U$74,MATCH('Fig. 1.2 raw'!$B53,crises_map!$A$2:$A$74,0),MATCH('Fig. 1.2 raw'!G$6,crises_map!$B$1:$U$1,0))</f>
        <v>slightly vulnerable</v>
      </c>
      <c r="H53" s="87">
        <f>INDEX(crises_map!$B$2:$U$74,MATCH('Fig. 1.2 raw'!$B53,crises_map!$A$2:$A$74,0),MATCH('Fig. 1.2 raw'!H$6,crises_map!$B$1:$U$1,0))</f>
        <v>0</v>
      </c>
      <c r="I53" s="86" t="str">
        <f>INDEX(crises_map!$B$2:$U$74,MATCH('Fig. 1.2 raw'!$B53,crises_map!$A$2:$A$74,0),MATCH('Fig. 1.2 raw'!I$6,crises_map!$B$1:$U$1,0))</f>
        <v>PC</v>
      </c>
      <c r="J53" s="86">
        <f>INDEX(crises_map!$B$2:$U$74,MATCH('Fig. 1.2 raw'!$B53,crises_map!$A$2:$A$74,0),MATCH('Fig. 1.2 raw'!J$6,crises_map!$B$1:$U$1,0))</f>
        <v>7</v>
      </c>
      <c r="K53" s="86">
        <f>INDEX(crises_map!$B$2:$U$74,MATCH('Fig. 1.2 raw'!$B53,crises_map!$A$2:$A$74,0),MATCH('Fig. 1.2 raw'!K$6,crises_map!$B$1:$U$1,0))</f>
        <v>0</v>
      </c>
      <c r="L53" s="86">
        <f>INDEX(crises_map!$B$2:$U$74,MATCH('Fig. 1.2 raw'!$B53,crises_map!$A$2:$A$74,0),MATCH('Fig. 1.2 raw'!L$6,crises_map!$B$1:$U$1,0))</f>
        <v>1</v>
      </c>
      <c r="M53" s="86">
        <f>INDEX(crises_map!$B$2:$U$74,MATCH('Fig. 1.2 raw'!$B53,crises_map!$A$2:$A$74,0),MATCH('Fig. 1.2 raw'!M$6,crises_map!$B$1:$U$1,0))</f>
        <v>0</v>
      </c>
      <c r="N53" s="88">
        <f>INDEX(crises_map!$B$2:$U$74,MATCH('Fig. 1.2 raw'!$B53,crises_map!$A$2:$A$74,0),MATCH('Fig. 1.2 raw'!N$6,crises_map!$B$1:$U$1,0))</f>
        <v>189122124</v>
      </c>
      <c r="O53" s="88">
        <f>INDEX(crises_map!$B$2:$U$74,MATCH('Fig. 1.2 raw'!$B53,crises_map!$A$2:$A$74,0),MATCH('Fig. 1.2 raw'!O$6,crises_map!$B$1:$U$1,0))</f>
        <v>0</v>
      </c>
      <c r="P53" s="88">
        <f>INDEX(crises_map!$B$2:$U$74,MATCH('Fig. 1.2 raw'!$B53,crises_map!$A$2:$A$74,0),MATCH('Fig. 1.2 raw'!P$6,crises_map!$B$1:$U$1,0))</f>
        <v>157809198</v>
      </c>
      <c r="Q53" s="88">
        <f>INDEX(crises_map!$C$2:$U$74,MATCH('Fig. 1.2 raw'!$B53,crises_map!$A$2:$A$74,0),MATCH('Fig. 1.2 raw'!Q$6,crises_map!$C$1:$U$1,0))</f>
        <v>0</v>
      </c>
      <c r="R53" s="89">
        <f t="shared" si="2"/>
        <v>0.83443012727585486</v>
      </c>
      <c r="S53" s="98" t="str">
        <f t="shared" si="3"/>
        <v/>
      </c>
    </row>
    <row r="54" spans="1:19">
      <c r="A54" s="39">
        <v>48</v>
      </c>
      <c r="B54" s="97" t="s">
        <v>132</v>
      </c>
      <c r="C54" s="84" t="s">
        <v>100</v>
      </c>
      <c r="D54" s="85">
        <f>INDEX(crises_map!$B$2:$U$74,MATCH('Fig. 1.2 raw'!$B54,crises_map!$A$2:$A$74,0),MATCH('Fig. 1.2 raw'!D$6,crises_map!$B$1:$U$1,0))</f>
        <v>1.2</v>
      </c>
      <c r="E54" s="86">
        <f>INDEX(crises_map!$B$2:$U$74,MATCH('Fig. 1.2 raw'!$B54,crises_map!$A$2:$A$74,0),MATCH('Fig. 1.2 raw'!E$6,crises_map!$B$1:$U$1,0))</f>
        <v>3</v>
      </c>
      <c r="F54" s="87">
        <f>INDEX(crises_map!$B$2:$U$74,MATCH('Fig. 1.2 raw'!$B54,crises_map!$A$2:$A$74,0),MATCH('Fig. 1.2 raw'!F$6,crises_map!$B$1:$U$1,0))</f>
        <v>14.42</v>
      </c>
      <c r="G54" s="87" t="str">
        <f>INDEX(crises_map!$B$2:$U$74,MATCH('Fig. 1.2 raw'!$B54,crises_map!$A$2:$A$74,0),MATCH('Fig. 1.2 raw'!G$6,crises_map!$B$1:$U$1,0))</f>
        <v>vulnerable</v>
      </c>
      <c r="H54" s="87">
        <f>INDEX(crises_map!$B$2:$U$74,MATCH('Fig. 1.2 raw'!$B54,crises_map!$A$2:$A$74,0),MATCH('Fig. 1.2 raw'!H$6,crises_map!$B$1:$U$1,0))</f>
        <v>0</v>
      </c>
      <c r="I54" s="86" t="str">
        <f>INDEX(crises_map!$B$2:$U$74,MATCH('Fig. 1.2 raw'!$B54,crises_map!$A$2:$A$74,0),MATCH('Fig. 1.2 raw'!I$6,crises_map!$B$1:$U$1,0))</f>
        <v>PC</v>
      </c>
      <c r="J54" s="86">
        <f>INDEX(crises_map!$B$2:$U$74,MATCH('Fig. 1.2 raw'!$B54,crises_map!$A$2:$A$74,0),MATCH('Fig. 1.2 raw'!J$6,crises_map!$B$1:$U$1,0))</f>
        <v>8</v>
      </c>
      <c r="K54" s="86">
        <f>INDEX(crises_map!$B$2:$U$74,MATCH('Fig. 1.2 raw'!$B54,crises_map!$A$2:$A$74,0),MATCH('Fig. 1.2 raw'!K$6,crises_map!$B$1:$U$1,0))</f>
        <v>0</v>
      </c>
      <c r="L54" s="86">
        <f>INDEX(crises_map!$B$2:$U$74,MATCH('Fig. 1.2 raw'!$B54,crises_map!$A$2:$A$74,0),MATCH('Fig. 1.2 raw'!L$6,crises_map!$B$1:$U$1,0))</f>
        <v>1</v>
      </c>
      <c r="M54" s="86">
        <f>INDEX(crises_map!$B$2:$U$74,MATCH('Fig. 1.2 raw'!$B54,crises_map!$A$2:$A$74,0),MATCH('Fig. 1.2 raw'!M$6,crises_map!$B$1:$U$1,0))</f>
        <v>1</v>
      </c>
      <c r="N54" s="88">
        <f>INDEX(crises_map!$B$2:$U$74,MATCH('Fig. 1.2 raw'!$B54,crises_map!$A$2:$A$74,0),MATCH('Fig. 1.2 raw'!N$6,crises_map!$B$1:$U$1,0))</f>
        <v>0</v>
      </c>
      <c r="O54" s="88">
        <f>INDEX(crises_map!$B$2:$U$74,MATCH('Fig. 1.2 raw'!$B54,crises_map!$A$2:$A$74,0),MATCH('Fig. 1.2 raw'!O$6,crises_map!$B$1:$U$1,0))</f>
        <v>11079843</v>
      </c>
      <c r="P54" s="88">
        <f>INDEX(crises_map!$B$2:$U$74,MATCH('Fig. 1.2 raw'!$B54,crises_map!$A$2:$A$74,0),MATCH('Fig. 1.2 raw'!P$6,crises_map!$B$1:$U$1,0))</f>
        <v>0</v>
      </c>
      <c r="Q54" s="88">
        <f>INDEX(crises_map!$C$2:$U$74,MATCH('Fig. 1.2 raw'!$B54,crises_map!$A$2:$A$74,0),MATCH('Fig. 1.2 raw'!Q$6,crises_map!$C$1:$U$1,0))</f>
        <v>2796738</v>
      </c>
      <c r="R54" s="89" t="str">
        <f t="shared" si="2"/>
        <v/>
      </c>
      <c r="S54" s="98">
        <f t="shared" si="3"/>
        <v>0.25241675355869214</v>
      </c>
    </row>
    <row r="55" spans="1:19" ht="14.5" thickBot="1">
      <c r="A55" s="39">
        <v>49</v>
      </c>
      <c r="B55" s="99" t="s">
        <v>184</v>
      </c>
      <c r="C55" s="100" t="s">
        <v>84</v>
      </c>
      <c r="D55" s="90">
        <f>INDEX(crises_map!$B$2:$U$74,MATCH('Fig. 1.2 raw'!$B55,crises_map!$A$2:$A$74,0),MATCH('Fig. 1.2 raw'!D$6,crises_map!$B$1:$U$1,0))</f>
        <v>1</v>
      </c>
      <c r="E55" s="91">
        <f>INDEX(crises_map!$B$2:$U$74,MATCH('Fig. 1.2 raw'!$B55,crises_map!$A$2:$A$74,0),MATCH('Fig. 1.2 raw'!E$6,crises_map!$B$1:$U$1,0))</f>
        <v>3</v>
      </c>
      <c r="F55" s="92">
        <f>INDEX(crises_map!$B$2:$U$74,MATCH('Fig. 1.2 raw'!$B55,crises_map!$A$2:$A$74,0),MATCH('Fig. 1.2 raw'!F$6,crises_map!$B$1:$U$1,0))</f>
        <v>81.44</v>
      </c>
      <c r="G55" s="92" t="str">
        <f>INDEX(crises_map!$B$2:$U$74,MATCH('Fig. 1.2 raw'!$B55,crises_map!$A$2:$A$74,0),MATCH('Fig. 1.2 raw'!G$6,crises_map!$B$1:$U$1,0))</f>
        <v>vulnerable</v>
      </c>
      <c r="H55" s="92">
        <f>INDEX(crises_map!$B$2:$U$74,MATCH('Fig. 1.2 raw'!$B55,crises_map!$A$2:$A$74,0),MATCH('Fig. 1.2 raw'!H$6,crises_map!$B$1:$U$1,0))</f>
        <v>0</v>
      </c>
      <c r="I55" s="91">
        <f>INDEX(crises_map!$B$2:$U$74,MATCH('Fig. 1.2 raw'!$B55,crises_map!$A$2:$A$74,0),MATCH('Fig. 1.2 raw'!I$6,crises_map!$B$1:$U$1,0))</f>
        <v>0</v>
      </c>
      <c r="J55" s="91">
        <f>INDEX(crises_map!$B$2:$U$74,MATCH('Fig. 1.2 raw'!$B55,crises_map!$A$2:$A$74,0),MATCH('Fig. 1.2 raw'!J$6,crises_map!$B$1:$U$1,0))</f>
        <v>0</v>
      </c>
      <c r="K55" s="91">
        <f>INDEX(crises_map!$B$2:$U$74,MATCH('Fig. 1.2 raw'!$B55,crises_map!$A$2:$A$74,0),MATCH('Fig. 1.2 raw'!K$6,crises_map!$B$1:$U$1,0))</f>
        <v>0</v>
      </c>
      <c r="L55" s="91">
        <f>INDEX(crises_map!$B$2:$U$74,MATCH('Fig. 1.2 raw'!$B55,crises_map!$A$2:$A$74,0),MATCH('Fig. 1.2 raw'!L$6,crises_map!$B$1:$U$1,0))</f>
        <v>0</v>
      </c>
      <c r="M55" s="91">
        <f>INDEX(crises_map!$B$2:$U$74,MATCH('Fig. 1.2 raw'!$B55,crises_map!$A$2:$A$74,0),MATCH('Fig. 1.2 raw'!M$6,crises_map!$B$1:$U$1,0))</f>
        <v>1</v>
      </c>
      <c r="N55" s="93">
        <f>INDEX(crises_map!$B$2:$U$74,MATCH('Fig. 1.2 raw'!$B55,crises_map!$A$2:$A$74,0),MATCH('Fig. 1.2 raw'!N$6,crises_map!$B$1:$U$1,0))</f>
        <v>0</v>
      </c>
      <c r="O55" s="93">
        <f>INDEX(crises_map!$B$2:$U$74,MATCH('Fig. 1.2 raw'!$B55,crises_map!$A$2:$A$74,0),MATCH('Fig. 1.2 raw'!O$6,crises_map!$B$1:$U$1,0))</f>
        <v>0</v>
      </c>
      <c r="P55" s="93">
        <f>INDEX(crises_map!$B$2:$U$74,MATCH('Fig. 1.2 raw'!$B55,crises_map!$A$2:$A$74,0),MATCH('Fig. 1.2 raw'!P$6,crises_map!$B$1:$U$1,0))</f>
        <v>0</v>
      </c>
      <c r="Q55" s="93">
        <f>INDEX(crises_map!$C$2:$U$74,MATCH('Fig. 1.2 raw'!$B55,crises_map!$A$2:$A$74,0),MATCH('Fig. 1.2 raw'!Q$6,crises_map!$C$1:$U$1,0))</f>
        <v>0</v>
      </c>
      <c r="R55" s="94" t="str">
        <f t="shared" si="2"/>
        <v/>
      </c>
      <c r="S55" s="101" t="str">
        <f t="shared" si="3"/>
        <v/>
      </c>
    </row>
    <row r="56" spans="1:19">
      <c r="E56" s="86"/>
      <c r="F56" s="87"/>
      <c r="G56" s="87"/>
      <c r="H56" s="87"/>
      <c r="I56" s="86"/>
      <c r="J56" s="86"/>
      <c r="K56" s="86"/>
      <c r="L56" s="86"/>
      <c r="M56" s="86"/>
      <c r="N56" s="88"/>
      <c r="O56" s="88"/>
      <c r="P56" s="88"/>
      <c r="Q56" s="88"/>
    </row>
  </sheetData>
  <pageMargins left="0.7" right="0.7" top="0.75" bottom="0.75" header="0.3" footer="0.3"/>
  <pageSetup paperSize="9" orientation="portrait"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FB9296-4F4B-4388-9377-09739983ECF2}">
  <dimension ref="A1:U74"/>
  <sheetViews>
    <sheetView workbookViewId="0">
      <selection activeCell="B14" activeCellId="1" sqref="H14 B14"/>
    </sheetView>
  </sheetViews>
  <sheetFormatPr defaultColWidth="9.1640625" defaultRowHeight="14"/>
  <cols>
    <col min="1" max="16384" width="9.1640625" style="39"/>
  </cols>
  <sheetData>
    <row r="1" spans="1:21">
      <c r="A1" s="39" t="s">
        <v>196</v>
      </c>
      <c r="B1" s="39" t="s">
        <v>237</v>
      </c>
      <c r="C1" s="39" t="s">
        <v>236</v>
      </c>
      <c r="D1" s="39" t="s">
        <v>235</v>
      </c>
      <c r="E1" s="39" t="s">
        <v>234</v>
      </c>
      <c r="F1" s="39" t="s">
        <v>233</v>
      </c>
      <c r="G1" s="39" t="s">
        <v>232</v>
      </c>
      <c r="H1" s="39" t="s">
        <v>204</v>
      </c>
      <c r="I1" s="39" t="s">
        <v>231</v>
      </c>
      <c r="J1" s="39" t="s">
        <v>197</v>
      </c>
      <c r="K1" s="39" t="s">
        <v>230</v>
      </c>
      <c r="L1" s="39" t="s">
        <v>229</v>
      </c>
      <c r="M1" s="39" t="s">
        <v>228</v>
      </c>
      <c r="N1" s="39" t="s">
        <v>227</v>
      </c>
      <c r="O1" s="39" t="s">
        <v>226</v>
      </c>
      <c r="P1" s="39" t="s">
        <v>225</v>
      </c>
      <c r="Q1" s="39" t="s">
        <v>224</v>
      </c>
      <c r="R1" s="39" t="s">
        <v>223</v>
      </c>
      <c r="S1" s="39" t="s">
        <v>222</v>
      </c>
      <c r="T1" s="39" t="s">
        <v>221</v>
      </c>
      <c r="U1" s="39" t="s">
        <v>220</v>
      </c>
    </row>
    <row r="2" spans="1:21">
      <c r="A2" s="39" t="s">
        <v>185</v>
      </c>
      <c r="B2" s="39">
        <v>24.16</v>
      </c>
      <c r="C2" s="39">
        <v>2021</v>
      </c>
      <c r="D2" s="39">
        <v>1</v>
      </c>
      <c r="E2" s="39">
        <v>1</v>
      </c>
      <c r="F2" s="39">
        <v>1</v>
      </c>
      <c r="G2" s="39">
        <v>1</v>
      </c>
      <c r="H2" s="39">
        <v>5</v>
      </c>
      <c r="I2" s="39">
        <v>8.1999999999999993</v>
      </c>
      <c r="J2" s="39" t="s">
        <v>188</v>
      </c>
      <c r="K2" s="39">
        <v>2.13</v>
      </c>
      <c r="L2" s="39">
        <v>0.55605150069845199</v>
      </c>
      <c r="M2" s="39" t="s">
        <v>209</v>
      </c>
      <c r="N2" s="39">
        <v>16.146999999999998</v>
      </c>
      <c r="O2" s="39">
        <v>3</v>
      </c>
      <c r="P2" s="39">
        <v>14</v>
      </c>
      <c r="Q2" s="39" t="s">
        <v>208</v>
      </c>
      <c r="R2" s="39">
        <v>2425347763</v>
      </c>
      <c r="S2" s="39">
        <v>3853456397</v>
      </c>
      <c r="T2" s="39">
        <v>0</v>
      </c>
      <c r="U2" s="39">
        <v>9090712</v>
      </c>
    </row>
    <row r="3" spans="1:21">
      <c r="A3" s="39" t="s">
        <v>141</v>
      </c>
      <c r="B3" s="39">
        <v>23.902819000000001</v>
      </c>
      <c r="C3" s="39">
        <v>2021</v>
      </c>
      <c r="D3" s="39">
        <v>1</v>
      </c>
      <c r="E3" s="39">
        <v>1</v>
      </c>
      <c r="F3" s="39">
        <v>1</v>
      </c>
      <c r="G3" s="39">
        <v>1</v>
      </c>
      <c r="H3" s="39">
        <v>5</v>
      </c>
      <c r="I3" s="39">
        <v>6.8</v>
      </c>
      <c r="J3" s="39" t="s">
        <v>188</v>
      </c>
      <c r="K3" s="39">
        <v>21.01</v>
      </c>
      <c r="L3" s="39">
        <v>0.55817049395349005</v>
      </c>
      <c r="M3" s="39" t="s">
        <v>209</v>
      </c>
      <c r="N3" s="39">
        <v>7.3862909999999999</v>
      </c>
      <c r="O3" s="39">
        <v>3</v>
      </c>
      <c r="P3" s="39">
        <v>8</v>
      </c>
      <c r="Q3" s="39" t="s">
        <v>208</v>
      </c>
      <c r="R3" s="39">
        <v>1377017980</v>
      </c>
      <c r="S3" s="39">
        <v>2444979181</v>
      </c>
      <c r="T3" s="39">
        <v>303675959</v>
      </c>
      <c r="U3" s="39">
        <v>52550418</v>
      </c>
    </row>
    <row r="4" spans="1:21">
      <c r="A4" s="39" t="s">
        <v>133</v>
      </c>
      <c r="B4" s="39">
        <v>19.616782000000001</v>
      </c>
      <c r="C4" s="39">
        <v>2021</v>
      </c>
      <c r="D4" s="39">
        <v>1</v>
      </c>
      <c r="E4" s="39">
        <v>1</v>
      </c>
      <c r="F4" s="39">
        <v>1</v>
      </c>
      <c r="G4" s="39">
        <v>1</v>
      </c>
      <c r="H4" s="39">
        <v>4</v>
      </c>
      <c r="I4" s="39">
        <v>7.6</v>
      </c>
      <c r="J4" s="39" t="s">
        <v>188</v>
      </c>
      <c r="K4" s="39">
        <v>0.87</v>
      </c>
      <c r="L4" s="39">
        <v>0.59171688456829996</v>
      </c>
      <c r="M4" s="39" t="s">
        <v>209</v>
      </c>
      <c r="N4" s="39">
        <v>19.616782000000001</v>
      </c>
      <c r="O4" s="39">
        <v>3</v>
      </c>
      <c r="P4" s="39">
        <v>22</v>
      </c>
      <c r="Q4" s="39" t="s">
        <v>208</v>
      </c>
      <c r="R4" s="39">
        <v>876019658</v>
      </c>
      <c r="S4" s="39">
        <v>1984303303</v>
      </c>
      <c r="T4" s="39">
        <v>71297673</v>
      </c>
      <c r="U4" s="39">
        <v>19804526</v>
      </c>
    </row>
    <row r="5" spans="1:21">
      <c r="A5" s="39" t="s">
        <v>121</v>
      </c>
      <c r="B5" s="39">
        <v>18.399999999999999</v>
      </c>
      <c r="C5" s="39">
        <v>2021</v>
      </c>
      <c r="D5" s="39">
        <v>1</v>
      </c>
      <c r="E5" s="39">
        <v>1</v>
      </c>
      <c r="F5" s="39">
        <v>1</v>
      </c>
      <c r="G5" s="39">
        <v>1</v>
      </c>
      <c r="H5" s="39">
        <v>4</v>
      </c>
      <c r="I5" s="39">
        <v>8.1</v>
      </c>
      <c r="J5" s="39" t="s">
        <v>188</v>
      </c>
      <c r="K5" s="39">
        <v>13.19</v>
      </c>
      <c r="L5" s="39">
        <v>0.57958811158071899</v>
      </c>
      <c r="M5" s="39" t="s">
        <v>209</v>
      </c>
      <c r="N5" s="39">
        <v>13.154519000000001</v>
      </c>
      <c r="O5" s="39">
        <v>3</v>
      </c>
      <c r="P5" s="39">
        <v>14</v>
      </c>
      <c r="Q5" s="39" t="s">
        <v>208</v>
      </c>
      <c r="R5" s="39">
        <v>2074805210</v>
      </c>
      <c r="S5" s="39">
        <v>1474927646</v>
      </c>
    </row>
    <row r="6" spans="1:21">
      <c r="A6" s="39" t="s">
        <v>174</v>
      </c>
      <c r="B6" s="39">
        <v>14.3</v>
      </c>
      <c r="C6" s="39">
        <v>2021</v>
      </c>
      <c r="D6" s="39">
        <v>1</v>
      </c>
      <c r="E6" s="39">
        <v>1</v>
      </c>
      <c r="F6" s="39">
        <v>1</v>
      </c>
      <c r="G6" s="39">
        <v>1</v>
      </c>
      <c r="H6" s="39">
        <v>5</v>
      </c>
      <c r="I6" s="39">
        <v>6.7</v>
      </c>
      <c r="J6" s="39" t="s">
        <v>188</v>
      </c>
      <c r="K6" s="39">
        <v>13.14</v>
      </c>
      <c r="L6" s="39">
        <v>0.61484026141844605</v>
      </c>
      <c r="M6" s="39" t="s">
        <v>209</v>
      </c>
      <c r="N6" s="39">
        <v>5.9560089999999999</v>
      </c>
      <c r="O6" s="39">
        <v>2</v>
      </c>
      <c r="P6" s="39">
        <v>22</v>
      </c>
      <c r="Q6" s="39" t="s">
        <v>208</v>
      </c>
      <c r="R6" s="39">
        <v>732353125</v>
      </c>
      <c r="S6" s="39">
        <v>1939730880</v>
      </c>
      <c r="T6" s="39">
        <v>305501814</v>
      </c>
      <c r="U6" s="39">
        <v>64283606</v>
      </c>
    </row>
    <row r="7" spans="1:21">
      <c r="A7" s="39" t="s">
        <v>175</v>
      </c>
      <c r="B7" s="39">
        <v>13.4</v>
      </c>
      <c r="C7" s="39">
        <v>2021</v>
      </c>
      <c r="D7" s="39">
        <v>1</v>
      </c>
      <c r="E7" s="39">
        <v>1</v>
      </c>
      <c r="F7" s="39">
        <v>1</v>
      </c>
      <c r="G7" s="39">
        <v>1</v>
      </c>
      <c r="H7" s="39">
        <v>5</v>
      </c>
      <c r="I7" s="39">
        <v>7.1</v>
      </c>
      <c r="J7" s="39" t="s">
        <v>188</v>
      </c>
      <c r="K7" s="39">
        <v>13.34</v>
      </c>
      <c r="L7" s="39">
        <v>0.46087052517759403</v>
      </c>
      <c r="M7" s="39" t="s">
        <v>207</v>
      </c>
      <c r="P7" s="39">
        <v>10</v>
      </c>
      <c r="Q7" s="39" t="s">
        <v>208</v>
      </c>
      <c r="R7" s="39">
        <v>2119415725</v>
      </c>
      <c r="S7" s="39">
        <v>4224416702</v>
      </c>
    </row>
    <row r="8" spans="1:21">
      <c r="A8" s="39" t="s">
        <v>172</v>
      </c>
      <c r="B8" s="39">
        <v>8.3105329999999995</v>
      </c>
      <c r="C8" s="39">
        <v>2021</v>
      </c>
      <c r="D8" s="39">
        <v>1</v>
      </c>
      <c r="E8" s="39">
        <v>1</v>
      </c>
      <c r="F8" s="39">
        <v>1</v>
      </c>
      <c r="G8" s="39">
        <v>1</v>
      </c>
      <c r="H8" s="39">
        <v>4</v>
      </c>
      <c r="I8" s="39">
        <v>8.5</v>
      </c>
      <c r="J8" s="39" t="s">
        <v>188</v>
      </c>
      <c r="K8" s="39">
        <v>5.24</v>
      </c>
      <c r="N8" s="39">
        <v>7.1890000000000001</v>
      </c>
      <c r="O8" s="39">
        <v>4</v>
      </c>
      <c r="P8" s="39">
        <v>11</v>
      </c>
      <c r="Q8" s="39" t="s">
        <v>208</v>
      </c>
      <c r="R8" s="39">
        <v>1156010621</v>
      </c>
      <c r="S8" s="39">
        <v>1677772788</v>
      </c>
    </row>
    <row r="9" spans="1:21">
      <c r="A9" s="39" t="s">
        <v>171</v>
      </c>
      <c r="B9" s="39">
        <v>7.74</v>
      </c>
      <c r="C9" s="39">
        <v>2021</v>
      </c>
      <c r="D9" s="39">
        <v>1</v>
      </c>
      <c r="E9" s="39">
        <v>1</v>
      </c>
      <c r="F9" s="39">
        <v>1</v>
      </c>
      <c r="G9" s="39">
        <v>1</v>
      </c>
      <c r="H9" s="39">
        <v>4</v>
      </c>
      <c r="I9" s="39">
        <v>8.8000000000000007</v>
      </c>
      <c r="J9" s="39" t="s">
        <v>188</v>
      </c>
      <c r="K9" s="39">
        <v>12.43</v>
      </c>
      <c r="L9" s="39">
        <v>0.67612975226429095</v>
      </c>
      <c r="M9" s="39" t="s">
        <v>209</v>
      </c>
      <c r="N9" s="39">
        <v>3.4656899999999999</v>
      </c>
      <c r="O9" s="39">
        <v>2</v>
      </c>
      <c r="P9" s="39">
        <v>22</v>
      </c>
      <c r="Q9" s="39" t="s">
        <v>208</v>
      </c>
      <c r="R9" s="39">
        <v>849699198</v>
      </c>
      <c r="S9" s="39">
        <v>1092121872</v>
      </c>
      <c r="T9" s="39">
        <v>30410180</v>
      </c>
      <c r="U9" s="39">
        <v>0</v>
      </c>
    </row>
    <row r="10" spans="1:21">
      <c r="A10" s="39" t="s">
        <v>129</v>
      </c>
      <c r="B10" s="39">
        <v>6.4</v>
      </c>
      <c r="C10" s="39">
        <v>2021</v>
      </c>
      <c r="D10" s="39">
        <v>1</v>
      </c>
      <c r="E10" s="39">
        <v>1</v>
      </c>
      <c r="F10" s="39">
        <v>1</v>
      </c>
      <c r="G10" s="39">
        <v>1</v>
      </c>
      <c r="H10" s="39">
        <v>5</v>
      </c>
      <c r="I10" s="39">
        <v>7.8</v>
      </c>
      <c r="J10" s="39" t="s">
        <v>188</v>
      </c>
      <c r="K10" s="39">
        <v>12.77</v>
      </c>
      <c r="L10" s="39">
        <v>0.62174932785928605</v>
      </c>
      <c r="M10" s="39" t="s">
        <v>209</v>
      </c>
      <c r="N10" s="39">
        <v>1.148995</v>
      </c>
      <c r="O10" s="39">
        <v>1</v>
      </c>
      <c r="P10" s="39">
        <v>18</v>
      </c>
      <c r="Q10" s="39" t="s">
        <v>208</v>
      </c>
      <c r="R10" s="39">
        <v>214294799</v>
      </c>
      <c r="S10" s="39">
        <v>617522407</v>
      </c>
    </row>
    <row r="11" spans="1:21">
      <c r="A11" s="39" t="s">
        <v>148</v>
      </c>
      <c r="B11" s="39">
        <v>4.3899999999999997</v>
      </c>
      <c r="C11" s="39">
        <v>2021</v>
      </c>
      <c r="D11" s="39">
        <v>1</v>
      </c>
      <c r="E11" s="39">
        <v>1</v>
      </c>
      <c r="F11" s="39">
        <v>1</v>
      </c>
      <c r="G11" s="39">
        <v>1</v>
      </c>
      <c r="H11" s="39">
        <v>5</v>
      </c>
      <c r="I11" s="39">
        <v>6.6</v>
      </c>
      <c r="J11" s="39" t="s">
        <v>188</v>
      </c>
      <c r="K11" s="39">
        <v>25.4</v>
      </c>
      <c r="L11" s="39">
        <v>0.43566917142560802</v>
      </c>
      <c r="M11" s="39" t="s">
        <v>214</v>
      </c>
      <c r="P11" s="39">
        <v>10</v>
      </c>
      <c r="Q11" s="39" t="s">
        <v>208</v>
      </c>
      <c r="R11" s="39">
        <v>392965265</v>
      </c>
      <c r="S11" s="39">
        <v>607196803</v>
      </c>
    </row>
    <row r="12" spans="1:21">
      <c r="A12" s="39" t="s">
        <v>160</v>
      </c>
      <c r="B12" s="39">
        <v>4.1100000000000003</v>
      </c>
      <c r="C12" s="39">
        <v>2021</v>
      </c>
      <c r="D12" s="39">
        <v>1</v>
      </c>
      <c r="E12" s="39">
        <v>1</v>
      </c>
      <c r="F12" s="39">
        <v>1</v>
      </c>
      <c r="G12" s="39">
        <v>1</v>
      </c>
      <c r="H12" s="39">
        <v>4</v>
      </c>
      <c r="I12" s="39">
        <v>7.1</v>
      </c>
      <c r="J12" s="39" t="s">
        <v>188</v>
      </c>
      <c r="K12" s="39">
        <v>44.52</v>
      </c>
      <c r="L12" s="39">
        <v>0.51303046459105905</v>
      </c>
      <c r="M12" s="39" t="s">
        <v>207</v>
      </c>
      <c r="N12" s="39">
        <v>1.651249</v>
      </c>
      <c r="O12" s="39">
        <v>2</v>
      </c>
      <c r="P12" s="39">
        <v>3</v>
      </c>
      <c r="Q12" s="39" t="s">
        <v>206</v>
      </c>
      <c r="R12" s="39">
        <v>223331365</v>
      </c>
      <c r="S12" s="39">
        <v>254080356</v>
      </c>
    </row>
    <row r="13" spans="1:21">
      <c r="A13" s="39" t="s">
        <v>163</v>
      </c>
      <c r="B13" s="39">
        <v>3.8216589999999999</v>
      </c>
      <c r="C13" s="39">
        <v>2021</v>
      </c>
      <c r="D13" s="39">
        <v>1</v>
      </c>
      <c r="E13" s="39">
        <v>1</v>
      </c>
      <c r="F13" s="39">
        <v>1</v>
      </c>
      <c r="G13" s="39">
        <v>1</v>
      </c>
      <c r="H13" s="39">
        <v>3</v>
      </c>
      <c r="I13" s="39">
        <v>7.4</v>
      </c>
      <c r="J13" s="39" t="s">
        <v>188</v>
      </c>
      <c r="K13" s="39">
        <v>8.7100000000000009</v>
      </c>
      <c r="L13" s="39">
        <v>0.676519382292042</v>
      </c>
      <c r="M13" s="39" t="s">
        <v>209</v>
      </c>
      <c r="N13" s="39">
        <v>1.731304</v>
      </c>
      <c r="O13" s="39">
        <v>2</v>
      </c>
      <c r="P13" s="39">
        <v>17</v>
      </c>
      <c r="Q13" s="39" t="s">
        <v>208</v>
      </c>
      <c r="R13" s="39">
        <v>269366505</v>
      </c>
      <c r="S13" s="39">
        <v>523063280</v>
      </c>
    </row>
    <row r="14" spans="1:21">
      <c r="A14" s="39" t="s">
        <v>125</v>
      </c>
      <c r="B14" s="39">
        <v>3.5337730000000001</v>
      </c>
      <c r="C14" s="39">
        <v>2021</v>
      </c>
      <c r="D14" s="39">
        <v>1</v>
      </c>
      <c r="E14" s="39">
        <v>1</v>
      </c>
      <c r="F14" s="39">
        <v>1</v>
      </c>
      <c r="G14" s="39">
        <v>1</v>
      </c>
      <c r="H14" s="39">
        <v>5</v>
      </c>
      <c r="I14" s="39">
        <v>6.5</v>
      </c>
      <c r="J14" s="39" t="s">
        <v>188</v>
      </c>
      <c r="K14" s="39">
        <v>10.039999999999999</v>
      </c>
      <c r="L14" s="39">
        <v>0.54388688609775304</v>
      </c>
      <c r="M14" s="39" t="s">
        <v>209</v>
      </c>
      <c r="N14" s="39">
        <v>2.7269000000000001</v>
      </c>
      <c r="O14" s="39">
        <v>2</v>
      </c>
      <c r="P14" s="39">
        <v>18</v>
      </c>
      <c r="Q14" s="39" t="s">
        <v>208</v>
      </c>
      <c r="R14" s="39">
        <v>298909270</v>
      </c>
      <c r="S14" s="39">
        <v>607875894</v>
      </c>
    </row>
    <row r="15" spans="1:21">
      <c r="A15" s="39" t="s">
        <v>151</v>
      </c>
      <c r="B15" s="39">
        <v>3.44</v>
      </c>
      <c r="C15" s="39">
        <v>2021</v>
      </c>
      <c r="D15" s="39">
        <v>1</v>
      </c>
      <c r="E15" s="39">
        <v>1</v>
      </c>
      <c r="F15" s="39">
        <v>1</v>
      </c>
      <c r="G15" s="39">
        <v>1</v>
      </c>
      <c r="H15" s="39">
        <v>3</v>
      </c>
      <c r="I15" s="39">
        <v>5.3</v>
      </c>
      <c r="J15" s="39" t="s">
        <v>191</v>
      </c>
      <c r="K15" s="39">
        <v>21.6</v>
      </c>
      <c r="L15" s="39">
        <v>0.51779596047151999</v>
      </c>
      <c r="M15" s="39" t="s">
        <v>207</v>
      </c>
      <c r="N15" s="39">
        <v>2.3662369999999999</v>
      </c>
      <c r="O15" s="39">
        <v>2</v>
      </c>
      <c r="P15" s="39">
        <v>14</v>
      </c>
      <c r="Q15" s="39" t="s">
        <v>208</v>
      </c>
      <c r="R15" s="39">
        <v>26874393</v>
      </c>
      <c r="S15" s="39">
        <v>139498540</v>
      </c>
      <c r="T15" s="39">
        <v>110470849</v>
      </c>
      <c r="U15" s="39">
        <v>23397325</v>
      </c>
    </row>
    <row r="16" spans="1:21">
      <c r="A16" s="39" t="s">
        <v>180</v>
      </c>
      <c r="B16" s="39">
        <v>1.53</v>
      </c>
      <c r="C16" s="39">
        <v>2021</v>
      </c>
      <c r="D16" s="39">
        <v>1</v>
      </c>
      <c r="E16" s="39">
        <v>1</v>
      </c>
      <c r="F16" s="39">
        <v>1</v>
      </c>
      <c r="G16" s="39">
        <v>1</v>
      </c>
      <c r="H16" s="39">
        <v>3</v>
      </c>
      <c r="I16" s="39">
        <v>5.8</v>
      </c>
      <c r="J16" s="39" t="s">
        <v>191</v>
      </c>
      <c r="K16" s="39">
        <v>32.53</v>
      </c>
      <c r="L16" s="39">
        <v>0.58116479052689496</v>
      </c>
      <c r="M16" s="39" t="s">
        <v>209</v>
      </c>
      <c r="N16" s="39">
        <v>0.18765499999999999</v>
      </c>
      <c r="O16" s="39">
        <v>2</v>
      </c>
      <c r="P16" s="39">
        <v>8</v>
      </c>
      <c r="Q16" s="39" t="s">
        <v>208</v>
      </c>
      <c r="T16" s="39">
        <v>767364443</v>
      </c>
      <c r="U16" s="39">
        <v>161993426</v>
      </c>
    </row>
    <row r="17" spans="1:21">
      <c r="A17" s="39" t="s">
        <v>183</v>
      </c>
      <c r="B17" s="39">
        <v>14.8</v>
      </c>
      <c r="C17" s="39">
        <v>2021</v>
      </c>
      <c r="D17" s="39">
        <v>1</v>
      </c>
      <c r="E17" s="39">
        <v>1</v>
      </c>
      <c r="F17" s="39">
        <v>1</v>
      </c>
      <c r="G17" s="39">
        <v>1</v>
      </c>
      <c r="H17" s="39">
        <v>3</v>
      </c>
      <c r="I17" s="39">
        <v>4.4000000000000004</v>
      </c>
      <c r="J17" s="39" t="s">
        <v>190</v>
      </c>
      <c r="K17" s="39">
        <v>77.19</v>
      </c>
      <c r="L17" s="39">
        <v>0.38796901057695998</v>
      </c>
      <c r="M17" s="39" t="s">
        <v>210</v>
      </c>
      <c r="P17" s="39">
        <v>4</v>
      </c>
      <c r="Q17" s="39" t="s">
        <v>206</v>
      </c>
      <c r="R17" s="39">
        <v>279294195</v>
      </c>
      <c r="S17" s="39">
        <v>708098081</v>
      </c>
    </row>
    <row r="18" spans="1:21">
      <c r="A18" s="39" t="s">
        <v>131</v>
      </c>
      <c r="B18" s="39">
        <v>8.5</v>
      </c>
      <c r="C18" s="39">
        <v>2021</v>
      </c>
      <c r="D18" s="39">
        <v>1</v>
      </c>
      <c r="E18" s="39">
        <v>0</v>
      </c>
      <c r="F18" s="39">
        <v>1</v>
      </c>
      <c r="G18" s="39">
        <v>1</v>
      </c>
      <c r="H18" s="39">
        <v>4</v>
      </c>
      <c r="I18" s="39">
        <v>5.4</v>
      </c>
      <c r="J18" s="39" t="s">
        <v>191</v>
      </c>
      <c r="K18" s="39">
        <v>82.25</v>
      </c>
      <c r="L18" s="39">
        <v>0.40877798814500099</v>
      </c>
      <c r="M18" s="39" t="s">
        <v>214</v>
      </c>
      <c r="P18" s="39">
        <v>4</v>
      </c>
      <c r="Q18" s="39" t="s">
        <v>206</v>
      </c>
      <c r="R18" s="39">
        <v>84109385</v>
      </c>
      <c r="S18" s="39">
        <v>174010305</v>
      </c>
      <c r="T18" s="39">
        <v>640990540</v>
      </c>
      <c r="U18" s="39">
        <v>328308657</v>
      </c>
    </row>
    <row r="19" spans="1:21">
      <c r="A19" s="39" t="s">
        <v>187</v>
      </c>
      <c r="B19" s="39">
        <v>7</v>
      </c>
      <c r="C19" s="39">
        <v>2021</v>
      </c>
      <c r="D19" s="39">
        <v>1</v>
      </c>
      <c r="E19" s="39">
        <v>0</v>
      </c>
      <c r="F19" s="39">
        <v>1</v>
      </c>
      <c r="G19" s="39">
        <v>1</v>
      </c>
      <c r="H19" s="39">
        <v>4</v>
      </c>
      <c r="I19" s="39">
        <v>4.7</v>
      </c>
      <c r="J19" s="39" t="s">
        <v>190</v>
      </c>
      <c r="K19" s="39">
        <v>38.619999999999997</v>
      </c>
      <c r="L19" s="39">
        <v>0.51801408864541398</v>
      </c>
      <c r="M19" s="39" t="s">
        <v>207</v>
      </c>
      <c r="N19" s="39">
        <v>3.3802319999999999</v>
      </c>
      <c r="O19" s="39">
        <v>3</v>
      </c>
      <c r="P19" s="39">
        <v>3</v>
      </c>
      <c r="Q19" s="39" t="s">
        <v>206</v>
      </c>
      <c r="R19" s="39">
        <v>95681940</v>
      </c>
      <c r="S19" s="39">
        <v>506769226</v>
      </c>
    </row>
    <row r="20" spans="1:21">
      <c r="A20" s="39" t="s">
        <v>143</v>
      </c>
      <c r="B20" s="39">
        <v>3.8</v>
      </c>
      <c r="C20" s="39">
        <v>2021</v>
      </c>
      <c r="D20" s="39">
        <v>1</v>
      </c>
      <c r="E20" s="39">
        <v>0</v>
      </c>
      <c r="F20" s="39">
        <v>1</v>
      </c>
      <c r="G20" s="39">
        <v>1</v>
      </c>
      <c r="H20" s="39">
        <v>3</v>
      </c>
      <c r="I20" s="39">
        <v>5.0999999999999996</v>
      </c>
      <c r="J20" s="39" t="s">
        <v>191</v>
      </c>
      <c r="K20" s="39">
        <v>44.16</v>
      </c>
      <c r="L20" s="39">
        <v>0.44913678494850201</v>
      </c>
      <c r="M20" s="39" t="s">
        <v>207</v>
      </c>
      <c r="N20" s="39">
        <v>2.5122230000000001</v>
      </c>
      <c r="O20" s="39">
        <v>2</v>
      </c>
      <c r="P20" s="39">
        <v>1</v>
      </c>
      <c r="Q20" s="39" t="s">
        <v>215</v>
      </c>
      <c r="R20" s="39">
        <v>35157818</v>
      </c>
      <c r="S20" s="39">
        <v>56291832</v>
      </c>
    </row>
    <row r="21" spans="1:21">
      <c r="A21" s="39" t="s">
        <v>161</v>
      </c>
      <c r="B21" s="39">
        <v>3.7</v>
      </c>
      <c r="C21" s="39">
        <v>2021</v>
      </c>
      <c r="D21" s="39">
        <v>1</v>
      </c>
      <c r="E21" s="39">
        <v>1</v>
      </c>
      <c r="F21" s="39">
        <v>0</v>
      </c>
      <c r="G21" s="39">
        <v>1</v>
      </c>
      <c r="H21" s="39">
        <v>4</v>
      </c>
      <c r="I21" s="39">
        <v>6.3</v>
      </c>
      <c r="J21" s="39" t="s">
        <v>191</v>
      </c>
      <c r="K21" s="39">
        <v>54.02</v>
      </c>
      <c r="L21" s="39">
        <v>0.53725261399577495</v>
      </c>
      <c r="M21" s="39" t="s">
        <v>209</v>
      </c>
      <c r="P21" s="39">
        <v>9</v>
      </c>
      <c r="Q21" s="39" t="s">
        <v>208</v>
      </c>
      <c r="R21" s="39">
        <v>256227905</v>
      </c>
      <c r="S21" s="39">
        <v>385617765</v>
      </c>
      <c r="T21" s="39">
        <v>0</v>
      </c>
      <c r="U21" s="39">
        <v>4</v>
      </c>
    </row>
    <row r="22" spans="1:21">
      <c r="A22" s="39" t="s">
        <v>145</v>
      </c>
      <c r="B22" s="39">
        <v>3.3</v>
      </c>
      <c r="C22" s="39">
        <v>2021</v>
      </c>
      <c r="D22" s="39">
        <v>1</v>
      </c>
      <c r="E22" s="39">
        <v>0</v>
      </c>
      <c r="F22" s="39">
        <v>1</v>
      </c>
      <c r="G22" s="39">
        <v>1</v>
      </c>
      <c r="H22" s="39">
        <v>4</v>
      </c>
      <c r="I22" s="39">
        <v>5.0999999999999996</v>
      </c>
      <c r="J22" s="39" t="s">
        <v>191</v>
      </c>
      <c r="K22" s="39">
        <v>52.04</v>
      </c>
      <c r="L22" s="39">
        <v>0.46128208826543399</v>
      </c>
      <c r="M22" s="39" t="s">
        <v>207</v>
      </c>
      <c r="N22" s="39">
        <v>3.2940649999999998</v>
      </c>
      <c r="O22" s="39">
        <v>3</v>
      </c>
      <c r="P22" s="39">
        <v>1</v>
      </c>
      <c r="Q22" s="39" t="s">
        <v>215</v>
      </c>
      <c r="R22" s="39">
        <v>103522360</v>
      </c>
      <c r="S22" s="39">
        <v>156228227</v>
      </c>
    </row>
    <row r="23" spans="1:21">
      <c r="A23" s="39" t="s">
        <v>153</v>
      </c>
      <c r="B23" s="39">
        <v>3.21</v>
      </c>
      <c r="C23" s="39">
        <v>2021</v>
      </c>
      <c r="D23" s="39">
        <v>1</v>
      </c>
      <c r="E23" s="39">
        <v>0</v>
      </c>
      <c r="F23" s="39">
        <v>1</v>
      </c>
      <c r="G23" s="39">
        <v>1</v>
      </c>
      <c r="H23" s="39">
        <v>4</v>
      </c>
      <c r="I23" s="39">
        <v>4.4000000000000004</v>
      </c>
      <c r="J23" s="39" t="s">
        <v>190</v>
      </c>
      <c r="K23" s="39">
        <v>37.299999999999997</v>
      </c>
      <c r="L23" s="39">
        <v>0.41166744710448</v>
      </c>
      <c r="M23" s="39" t="s">
        <v>214</v>
      </c>
      <c r="P23" s="39">
        <v>10</v>
      </c>
      <c r="Q23" s="39" t="s">
        <v>208</v>
      </c>
      <c r="R23" s="39">
        <v>124227800</v>
      </c>
      <c r="S23" s="39">
        <v>167976726</v>
      </c>
    </row>
    <row r="24" spans="1:21">
      <c r="A24" s="39" t="s">
        <v>168</v>
      </c>
      <c r="B24" s="39">
        <v>2.52</v>
      </c>
      <c r="C24" s="39">
        <v>2021</v>
      </c>
      <c r="D24" s="39">
        <v>1</v>
      </c>
      <c r="E24" s="39">
        <v>1</v>
      </c>
      <c r="F24" s="39">
        <v>0</v>
      </c>
      <c r="G24" s="39">
        <v>1</v>
      </c>
      <c r="H24" s="39">
        <v>3</v>
      </c>
      <c r="I24" s="39">
        <v>5.5</v>
      </c>
      <c r="J24" s="39" t="s">
        <v>191</v>
      </c>
      <c r="K24" s="39">
        <v>63.19</v>
      </c>
      <c r="L24" s="39">
        <v>0.46207829518308802</v>
      </c>
      <c r="M24" s="39" t="s">
        <v>207</v>
      </c>
      <c r="P24" s="39">
        <v>0</v>
      </c>
    </row>
    <row r="25" spans="1:21">
      <c r="A25" s="39" t="s">
        <v>126</v>
      </c>
      <c r="B25" s="39">
        <v>2.4</v>
      </c>
      <c r="C25" s="39">
        <v>2021</v>
      </c>
      <c r="D25" s="39">
        <v>1</v>
      </c>
      <c r="E25" s="39">
        <v>0</v>
      </c>
      <c r="F25" s="39">
        <v>1</v>
      </c>
      <c r="G25" s="39">
        <v>1</v>
      </c>
      <c r="H25" s="39">
        <v>4</v>
      </c>
      <c r="I25" s="39">
        <v>5.7</v>
      </c>
      <c r="J25" s="39" t="s">
        <v>191</v>
      </c>
      <c r="K25" s="39">
        <v>0.09</v>
      </c>
      <c r="L25" s="39">
        <v>0.55851224095585805</v>
      </c>
      <c r="M25" s="39" t="s">
        <v>209</v>
      </c>
      <c r="N25" s="39">
        <v>1.0592330000000001</v>
      </c>
      <c r="O25" s="39">
        <v>2</v>
      </c>
      <c r="P25" s="39">
        <v>6</v>
      </c>
      <c r="Q25" s="39" t="s">
        <v>208</v>
      </c>
      <c r="R25" s="39">
        <v>87843828</v>
      </c>
      <c r="S25" s="39">
        <v>194684000</v>
      </c>
      <c r="T25" s="39">
        <v>50795995</v>
      </c>
      <c r="U25" s="39">
        <v>18581254</v>
      </c>
    </row>
    <row r="26" spans="1:21">
      <c r="A26" s="39" t="s">
        <v>123</v>
      </c>
      <c r="B26" s="39">
        <v>1.36</v>
      </c>
      <c r="C26" s="39">
        <v>2021</v>
      </c>
      <c r="D26" s="39">
        <v>1</v>
      </c>
      <c r="E26" s="39">
        <v>0</v>
      </c>
      <c r="F26" s="39">
        <v>1</v>
      </c>
      <c r="G26" s="39">
        <v>1</v>
      </c>
      <c r="H26" s="39">
        <v>4</v>
      </c>
      <c r="I26" s="39">
        <v>5.6</v>
      </c>
      <c r="J26" s="39" t="s">
        <v>191</v>
      </c>
      <c r="K26" s="39">
        <v>77.36</v>
      </c>
      <c r="L26" s="39">
        <v>0.54301335899234504</v>
      </c>
      <c r="M26" s="39" t="s">
        <v>209</v>
      </c>
      <c r="P26" s="39">
        <v>6</v>
      </c>
      <c r="Q26" s="39" t="s">
        <v>208</v>
      </c>
      <c r="T26" s="39">
        <v>943123350</v>
      </c>
      <c r="U26" s="39">
        <v>678570060</v>
      </c>
    </row>
    <row r="27" spans="1:21">
      <c r="A27" s="39" t="s">
        <v>132</v>
      </c>
      <c r="B27" s="39">
        <v>1.2</v>
      </c>
      <c r="C27" s="39">
        <v>2021</v>
      </c>
      <c r="D27" s="39">
        <v>1</v>
      </c>
      <c r="E27" s="39">
        <v>0</v>
      </c>
      <c r="F27" s="39">
        <v>1</v>
      </c>
      <c r="G27" s="39">
        <v>1</v>
      </c>
      <c r="H27" s="39">
        <v>3</v>
      </c>
      <c r="I27" s="39">
        <v>5.2</v>
      </c>
      <c r="J27" s="39" t="s">
        <v>191</v>
      </c>
      <c r="K27" s="39">
        <v>14.42</v>
      </c>
      <c r="L27" s="39">
        <v>0.51220094133593097</v>
      </c>
      <c r="M27" s="39" t="s">
        <v>207</v>
      </c>
      <c r="P27" s="39">
        <v>8</v>
      </c>
      <c r="Q27" s="39" t="s">
        <v>208</v>
      </c>
      <c r="T27" s="39">
        <v>11079843</v>
      </c>
      <c r="U27" s="39">
        <v>2796738</v>
      </c>
    </row>
    <row r="28" spans="1:21">
      <c r="A28" s="39" t="s">
        <v>135</v>
      </c>
      <c r="B28" s="39">
        <v>0.31</v>
      </c>
      <c r="C28" s="39">
        <v>2021</v>
      </c>
      <c r="D28" s="39">
        <v>1</v>
      </c>
      <c r="E28" s="39">
        <v>0</v>
      </c>
      <c r="F28" s="39">
        <v>1</v>
      </c>
      <c r="G28" s="39">
        <v>1</v>
      </c>
      <c r="H28" s="39">
        <v>4</v>
      </c>
      <c r="I28" s="39">
        <v>5</v>
      </c>
      <c r="J28" s="39" t="s">
        <v>191</v>
      </c>
      <c r="K28" s="39">
        <v>15.38</v>
      </c>
      <c r="L28" s="39">
        <v>0.47763002197908</v>
      </c>
      <c r="M28" s="39" t="s">
        <v>207</v>
      </c>
      <c r="N28" s="39">
        <v>0.19419700000000001</v>
      </c>
      <c r="O28" s="39">
        <v>2</v>
      </c>
      <c r="P28" s="39">
        <v>2</v>
      </c>
      <c r="Q28" s="39" t="s">
        <v>206</v>
      </c>
      <c r="T28" s="39">
        <v>12150800</v>
      </c>
      <c r="U28" s="39">
        <v>4833362</v>
      </c>
    </row>
    <row r="29" spans="1:21">
      <c r="A29" s="39" t="s">
        <v>169</v>
      </c>
      <c r="B29" s="39">
        <v>0.14000000000000001</v>
      </c>
      <c r="C29" s="39">
        <v>2021</v>
      </c>
      <c r="D29" s="39">
        <v>1</v>
      </c>
      <c r="E29" s="39">
        <v>0</v>
      </c>
      <c r="F29" s="39">
        <v>1</v>
      </c>
      <c r="G29" s="39">
        <v>1</v>
      </c>
      <c r="H29" s="39">
        <v>1</v>
      </c>
      <c r="I29" s="39">
        <v>4</v>
      </c>
      <c r="J29" s="39" t="s">
        <v>190</v>
      </c>
      <c r="K29" s="39">
        <v>67.16</v>
      </c>
      <c r="L29" s="39">
        <v>0.56590273752355102</v>
      </c>
      <c r="M29" s="39" t="s">
        <v>209</v>
      </c>
      <c r="P29" s="39">
        <v>7</v>
      </c>
      <c r="Q29" s="39" t="s">
        <v>208</v>
      </c>
      <c r="T29" s="39">
        <v>120438510</v>
      </c>
      <c r="U29" s="39">
        <v>33238965</v>
      </c>
    </row>
    <row r="30" spans="1:21">
      <c r="A30" s="39" t="s">
        <v>159</v>
      </c>
      <c r="B30" s="39">
        <v>0.09</v>
      </c>
      <c r="C30" s="39">
        <v>2021</v>
      </c>
      <c r="D30" s="39">
        <v>1</v>
      </c>
      <c r="E30" s="39">
        <v>0</v>
      </c>
      <c r="F30" s="39">
        <v>1</v>
      </c>
      <c r="G30" s="39">
        <v>1</v>
      </c>
      <c r="H30" s="39">
        <v>3</v>
      </c>
      <c r="I30" s="39">
        <v>5.2</v>
      </c>
      <c r="J30" s="39" t="s">
        <v>191</v>
      </c>
      <c r="K30" s="39">
        <v>32.67</v>
      </c>
      <c r="L30" s="39">
        <v>0.55840073874937701</v>
      </c>
      <c r="M30" s="39" t="s">
        <v>209</v>
      </c>
      <c r="N30" s="39">
        <v>0.40953499999999998</v>
      </c>
      <c r="O30" s="39">
        <v>2</v>
      </c>
      <c r="P30" s="39">
        <v>1</v>
      </c>
      <c r="Q30" s="39" t="s">
        <v>215</v>
      </c>
    </row>
    <row r="31" spans="1:21">
      <c r="A31" s="39" t="s">
        <v>146</v>
      </c>
      <c r="B31" s="39">
        <v>0.06</v>
      </c>
      <c r="C31" s="39">
        <v>2021</v>
      </c>
      <c r="D31" s="39">
        <v>1</v>
      </c>
      <c r="E31" s="39">
        <v>1</v>
      </c>
      <c r="F31" s="39">
        <v>0</v>
      </c>
      <c r="G31" s="39">
        <v>1</v>
      </c>
      <c r="H31" s="39">
        <v>3</v>
      </c>
      <c r="I31" s="39">
        <v>4.7</v>
      </c>
      <c r="J31" s="39" t="s">
        <v>190</v>
      </c>
      <c r="K31" s="39">
        <v>71.97</v>
      </c>
      <c r="L31" s="39">
        <v>0.445834039980613</v>
      </c>
      <c r="M31" s="39" t="s">
        <v>207</v>
      </c>
      <c r="P31" s="39">
        <v>0</v>
      </c>
    </row>
    <row r="32" spans="1:21">
      <c r="A32" s="39" t="s">
        <v>144</v>
      </c>
      <c r="B32" s="39">
        <v>5.05</v>
      </c>
      <c r="C32" s="39">
        <v>2021</v>
      </c>
      <c r="D32" s="39">
        <v>1</v>
      </c>
      <c r="E32" s="39">
        <v>0</v>
      </c>
      <c r="F32" s="39">
        <v>0</v>
      </c>
      <c r="G32" s="39">
        <v>1</v>
      </c>
      <c r="H32" s="39">
        <v>5</v>
      </c>
      <c r="I32" s="39">
        <v>6</v>
      </c>
      <c r="J32" s="39" t="s">
        <v>191</v>
      </c>
      <c r="K32" s="39">
        <v>1.51</v>
      </c>
      <c r="L32" s="39">
        <v>0.52958696623464596</v>
      </c>
      <c r="M32" s="39" t="s">
        <v>209</v>
      </c>
      <c r="N32" s="39">
        <v>4.3557350000000001</v>
      </c>
      <c r="O32" s="39">
        <v>3</v>
      </c>
      <c r="P32" s="39">
        <v>12</v>
      </c>
      <c r="Q32" s="39" t="s">
        <v>208</v>
      </c>
      <c r="R32" s="39">
        <v>144944119</v>
      </c>
      <c r="S32" s="39">
        <v>422890167</v>
      </c>
    </row>
    <row r="33" spans="1:21">
      <c r="A33" s="39" t="s">
        <v>157</v>
      </c>
      <c r="B33" s="39">
        <v>2.64</v>
      </c>
      <c r="C33" s="39">
        <v>2021</v>
      </c>
      <c r="D33" s="39">
        <v>1</v>
      </c>
      <c r="E33" s="39">
        <v>0</v>
      </c>
      <c r="F33" s="39">
        <v>0</v>
      </c>
      <c r="G33" s="39">
        <v>1</v>
      </c>
      <c r="H33" s="39">
        <v>3</v>
      </c>
      <c r="I33" s="39">
        <v>4.7</v>
      </c>
      <c r="J33" s="39" t="s">
        <v>190</v>
      </c>
      <c r="K33" s="39">
        <v>7.99</v>
      </c>
      <c r="L33" s="39">
        <v>0.54751357653714705</v>
      </c>
      <c r="M33" s="39" t="s">
        <v>209</v>
      </c>
      <c r="N33" s="39">
        <v>2.6425399999999999</v>
      </c>
      <c r="O33" s="39">
        <v>2</v>
      </c>
      <c r="P33" s="39">
        <v>0</v>
      </c>
    </row>
    <row r="34" spans="1:21">
      <c r="A34" s="39" t="s">
        <v>186</v>
      </c>
      <c r="B34" s="39">
        <v>1.68</v>
      </c>
      <c r="C34" s="39">
        <v>2021</v>
      </c>
      <c r="D34" s="39">
        <v>1</v>
      </c>
      <c r="E34" s="39">
        <v>0</v>
      </c>
      <c r="F34" s="39">
        <v>0</v>
      </c>
      <c r="G34" s="39">
        <v>1</v>
      </c>
      <c r="H34" s="39">
        <v>3</v>
      </c>
      <c r="I34" s="39">
        <v>4.3</v>
      </c>
      <c r="J34" s="39" t="s">
        <v>190</v>
      </c>
      <c r="K34" s="39">
        <v>14.96</v>
      </c>
      <c r="L34" s="39">
        <v>0.51744974296922097</v>
      </c>
      <c r="M34" s="39" t="s">
        <v>207</v>
      </c>
      <c r="N34" s="39">
        <v>1.5751539999999999</v>
      </c>
      <c r="O34" s="39">
        <v>2</v>
      </c>
      <c r="P34" s="39">
        <v>4</v>
      </c>
      <c r="Q34" s="39" t="s">
        <v>206</v>
      </c>
      <c r="T34" s="39">
        <v>74681142</v>
      </c>
      <c r="U34" s="39">
        <v>12888063</v>
      </c>
    </row>
    <row r="35" spans="1:21">
      <c r="A35" s="39" t="s">
        <v>156</v>
      </c>
      <c r="B35" s="39">
        <v>1.59</v>
      </c>
      <c r="C35" s="39">
        <v>2021</v>
      </c>
      <c r="D35" s="39">
        <v>1</v>
      </c>
      <c r="E35" s="39">
        <v>0</v>
      </c>
      <c r="F35" s="39">
        <v>0</v>
      </c>
      <c r="G35" s="39">
        <v>1</v>
      </c>
      <c r="H35" s="39">
        <v>4</v>
      </c>
      <c r="I35" s="39">
        <v>5.3</v>
      </c>
      <c r="J35" s="39" t="s">
        <v>191</v>
      </c>
      <c r="K35" s="39">
        <v>4.17</v>
      </c>
      <c r="L35" s="39">
        <v>0.54552478528639503</v>
      </c>
      <c r="M35" s="39" t="s">
        <v>209</v>
      </c>
      <c r="N35" s="39">
        <v>1.3487690000000001</v>
      </c>
      <c r="O35" s="39">
        <v>3</v>
      </c>
      <c r="P35" s="39">
        <v>1</v>
      </c>
      <c r="Q35" s="39" t="s">
        <v>215</v>
      </c>
      <c r="R35" s="39">
        <v>126856583</v>
      </c>
      <c r="S35" s="39">
        <v>166188813</v>
      </c>
    </row>
    <row r="36" spans="1:21">
      <c r="A36" s="39" t="s">
        <v>219</v>
      </c>
      <c r="B36" s="39">
        <v>1.35</v>
      </c>
      <c r="C36" s="39">
        <v>2021</v>
      </c>
      <c r="D36" s="39">
        <v>1</v>
      </c>
      <c r="E36" s="39">
        <v>0</v>
      </c>
      <c r="F36" s="39">
        <v>0</v>
      </c>
      <c r="G36" s="39">
        <v>1</v>
      </c>
      <c r="H36" s="39">
        <v>4</v>
      </c>
      <c r="I36" s="39">
        <v>4.5999999999999996</v>
      </c>
      <c r="J36" s="39" t="s">
        <v>190</v>
      </c>
      <c r="K36" s="39">
        <v>34.770000000000003</v>
      </c>
      <c r="L36" s="39">
        <v>0.50586122712231996</v>
      </c>
      <c r="M36" s="39" t="s">
        <v>207</v>
      </c>
      <c r="N36" s="39">
        <v>1.5839970000000001</v>
      </c>
      <c r="O36" s="39">
        <v>3</v>
      </c>
      <c r="P36" s="39">
        <v>5</v>
      </c>
      <c r="Q36" s="39" t="s">
        <v>208</v>
      </c>
      <c r="T36" s="39">
        <v>23099697</v>
      </c>
      <c r="U36" s="39">
        <v>8987202</v>
      </c>
    </row>
    <row r="37" spans="1:21">
      <c r="A37" s="39" t="s">
        <v>184</v>
      </c>
      <c r="B37" s="39">
        <v>1</v>
      </c>
      <c r="C37" s="39">
        <v>2021</v>
      </c>
      <c r="D37" s="39">
        <v>1</v>
      </c>
      <c r="E37" s="39">
        <v>0</v>
      </c>
      <c r="F37" s="39">
        <v>0</v>
      </c>
      <c r="G37" s="39">
        <v>0</v>
      </c>
      <c r="H37" s="39">
        <v>3</v>
      </c>
      <c r="I37" s="39">
        <v>3.6</v>
      </c>
      <c r="J37" s="39" t="s">
        <v>190</v>
      </c>
      <c r="K37" s="39">
        <v>81.44</v>
      </c>
      <c r="L37" s="39">
        <v>0.479539844757494</v>
      </c>
      <c r="M37" s="39" t="s">
        <v>207</v>
      </c>
    </row>
    <row r="38" spans="1:21">
      <c r="A38" s="39" t="s">
        <v>154</v>
      </c>
      <c r="B38" s="39">
        <v>0.57999999999999996</v>
      </c>
      <c r="C38" s="39">
        <v>2021</v>
      </c>
      <c r="D38" s="39">
        <v>1</v>
      </c>
      <c r="E38" s="39">
        <v>0</v>
      </c>
      <c r="F38" s="39">
        <v>0</v>
      </c>
      <c r="G38" s="39">
        <v>1</v>
      </c>
      <c r="H38" s="39">
        <v>4</v>
      </c>
      <c r="I38" s="39">
        <v>4</v>
      </c>
      <c r="J38" s="39" t="s">
        <v>190</v>
      </c>
      <c r="K38" s="39">
        <v>36.229999999999997</v>
      </c>
      <c r="L38" s="39">
        <v>0.45851088920620198</v>
      </c>
      <c r="M38" s="39" t="s">
        <v>207</v>
      </c>
      <c r="N38" s="39">
        <v>0.58216900000000005</v>
      </c>
      <c r="O38" s="39">
        <v>3</v>
      </c>
      <c r="P38" s="39">
        <v>0</v>
      </c>
    </row>
    <row r="39" spans="1:21">
      <c r="A39" s="39" t="s">
        <v>170</v>
      </c>
      <c r="B39" s="39">
        <v>0.51</v>
      </c>
      <c r="C39" s="39">
        <v>2021</v>
      </c>
      <c r="D39" s="39">
        <v>1</v>
      </c>
      <c r="E39" s="39">
        <v>0</v>
      </c>
      <c r="F39" s="39">
        <v>0</v>
      </c>
      <c r="G39" s="39">
        <v>0</v>
      </c>
      <c r="H39" s="39">
        <v>2</v>
      </c>
      <c r="I39" s="39">
        <v>4.2</v>
      </c>
      <c r="J39" s="39" t="s">
        <v>190</v>
      </c>
      <c r="K39" s="39">
        <v>8.4700000000000006</v>
      </c>
      <c r="L39" s="39">
        <v>0.52679215518245803</v>
      </c>
      <c r="M39" s="39" t="s">
        <v>209</v>
      </c>
      <c r="N39" s="39">
        <v>0.84969499999999998</v>
      </c>
      <c r="O39" s="39">
        <v>2</v>
      </c>
      <c r="P39" s="39">
        <v>0</v>
      </c>
    </row>
    <row r="40" spans="1:21">
      <c r="A40" s="39" t="s">
        <v>130</v>
      </c>
      <c r="B40" s="39">
        <v>0.2</v>
      </c>
      <c r="C40" s="39">
        <v>2021</v>
      </c>
      <c r="D40" s="39">
        <v>1</v>
      </c>
      <c r="E40" s="39">
        <v>0</v>
      </c>
      <c r="F40" s="39">
        <v>0</v>
      </c>
      <c r="G40" s="39">
        <v>0</v>
      </c>
      <c r="H40" s="39">
        <v>2</v>
      </c>
      <c r="I40" s="39">
        <v>3.9</v>
      </c>
      <c r="J40" s="39" t="s">
        <v>190</v>
      </c>
      <c r="K40" s="39">
        <v>88.78</v>
      </c>
      <c r="L40" s="39">
        <v>0.38750687386716598</v>
      </c>
      <c r="M40" s="39" t="s">
        <v>210</v>
      </c>
    </row>
    <row r="41" spans="1:21">
      <c r="A41" s="39" t="s">
        <v>182</v>
      </c>
      <c r="B41" s="39">
        <v>0.12</v>
      </c>
      <c r="C41" s="39">
        <v>2021</v>
      </c>
      <c r="D41" s="39">
        <v>1</v>
      </c>
      <c r="E41" s="39">
        <v>0</v>
      </c>
      <c r="F41" s="39">
        <v>0</v>
      </c>
      <c r="G41" s="39">
        <v>0</v>
      </c>
      <c r="H41" s="39">
        <v>3</v>
      </c>
      <c r="I41" s="39">
        <v>4.4000000000000004</v>
      </c>
      <c r="J41" s="39" t="s">
        <v>190</v>
      </c>
      <c r="K41" s="39">
        <v>42.28</v>
      </c>
      <c r="L41" s="39">
        <v>0.54090035523495505</v>
      </c>
      <c r="M41" s="39" t="s">
        <v>209</v>
      </c>
      <c r="P41" s="39">
        <v>0</v>
      </c>
    </row>
    <row r="42" spans="1:21">
      <c r="A42" s="39" t="s">
        <v>218</v>
      </c>
      <c r="B42" s="39">
        <v>0.01</v>
      </c>
      <c r="C42" s="39">
        <v>2021</v>
      </c>
      <c r="D42" s="39">
        <v>1</v>
      </c>
      <c r="E42" s="39">
        <v>0</v>
      </c>
      <c r="F42" s="39">
        <v>0</v>
      </c>
      <c r="G42" s="39">
        <v>0</v>
      </c>
      <c r="H42" s="39">
        <v>2</v>
      </c>
      <c r="I42" s="39">
        <v>2.8</v>
      </c>
      <c r="J42" s="39" t="s">
        <v>189</v>
      </c>
      <c r="K42" s="39">
        <v>75.900000000000006</v>
      </c>
      <c r="L42" s="39">
        <v>0.42169433406757501</v>
      </c>
      <c r="M42" s="39" t="s">
        <v>214</v>
      </c>
      <c r="P42" s="39">
        <v>0</v>
      </c>
    </row>
    <row r="43" spans="1:21">
      <c r="A43" s="39" t="s">
        <v>213</v>
      </c>
      <c r="B43" s="39">
        <v>0.01</v>
      </c>
      <c r="C43" s="39">
        <v>2021</v>
      </c>
      <c r="D43" s="39">
        <v>1</v>
      </c>
      <c r="E43" s="39">
        <v>0</v>
      </c>
      <c r="F43" s="39">
        <v>0</v>
      </c>
      <c r="G43" s="39">
        <v>0</v>
      </c>
      <c r="H43" s="39">
        <v>1</v>
      </c>
      <c r="I43" s="39">
        <v>3.9</v>
      </c>
      <c r="J43" s="39" t="s">
        <v>190</v>
      </c>
      <c r="K43" s="39">
        <v>57.64</v>
      </c>
      <c r="L43" s="39">
        <v>0.49902398778167001</v>
      </c>
      <c r="M43" s="39" t="s">
        <v>207</v>
      </c>
      <c r="P43" s="39">
        <v>0</v>
      </c>
    </row>
    <row r="44" spans="1:21">
      <c r="A44" s="39" t="s">
        <v>211</v>
      </c>
      <c r="B44" s="39">
        <v>0.01</v>
      </c>
      <c r="C44" s="39">
        <v>2021</v>
      </c>
      <c r="D44" s="39">
        <v>1</v>
      </c>
      <c r="E44" s="39">
        <v>0</v>
      </c>
      <c r="F44" s="39">
        <v>0</v>
      </c>
      <c r="G44" s="39">
        <v>0</v>
      </c>
      <c r="H44" s="39">
        <v>3</v>
      </c>
      <c r="I44" s="39">
        <v>2.2000000000000002</v>
      </c>
      <c r="J44" s="39" t="s">
        <v>189</v>
      </c>
      <c r="K44" s="39">
        <v>32.5</v>
      </c>
    </row>
    <row r="45" spans="1:21">
      <c r="A45" s="39" t="s">
        <v>164</v>
      </c>
      <c r="B45" s="39">
        <v>16.37</v>
      </c>
      <c r="C45" s="39">
        <v>2021</v>
      </c>
      <c r="D45" s="39">
        <v>0</v>
      </c>
      <c r="E45" s="39">
        <v>1</v>
      </c>
      <c r="F45" s="39">
        <v>1</v>
      </c>
      <c r="G45" s="39">
        <v>1</v>
      </c>
      <c r="H45" s="39">
        <v>4</v>
      </c>
      <c r="I45" s="39">
        <v>6.5</v>
      </c>
      <c r="J45" s="39" t="s">
        <v>188</v>
      </c>
      <c r="K45" s="39">
        <v>10.68</v>
      </c>
      <c r="L45" s="39">
        <v>0.49288112565242898</v>
      </c>
      <c r="M45" s="39" t="s">
        <v>207</v>
      </c>
      <c r="N45" s="39">
        <v>12.960977</v>
      </c>
      <c r="O45" s="39">
        <v>2</v>
      </c>
      <c r="P45" s="39">
        <v>8</v>
      </c>
      <c r="Q45" s="39" t="s">
        <v>208</v>
      </c>
      <c r="R45" s="39">
        <v>724538353</v>
      </c>
      <c r="S45" s="39">
        <v>1005897038</v>
      </c>
    </row>
    <row r="46" spans="1:21">
      <c r="A46" s="39" t="s">
        <v>158</v>
      </c>
      <c r="B46" s="39">
        <v>5.9172690000000001</v>
      </c>
      <c r="C46" s="39">
        <v>2021</v>
      </c>
      <c r="D46" s="39">
        <v>0</v>
      </c>
      <c r="E46" s="39">
        <v>1</v>
      </c>
      <c r="F46" s="39">
        <v>1</v>
      </c>
      <c r="G46" s="39">
        <v>1</v>
      </c>
      <c r="H46" s="39">
        <v>4</v>
      </c>
      <c r="I46" s="39">
        <v>7</v>
      </c>
      <c r="J46" s="39" t="s">
        <v>188</v>
      </c>
      <c r="K46" s="39">
        <v>6.62</v>
      </c>
      <c r="L46" s="39">
        <v>0.59762809799125804</v>
      </c>
      <c r="M46" s="39" t="s">
        <v>209</v>
      </c>
      <c r="N46" s="39">
        <v>0.95493499999999998</v>
      </c>
      <c r="O46" s="39">
        <v>1</v>
      </c>
      <c r="P46" s="39">
        <v>18</v>
      </c>
      <c r="Q46" s="39" t="s">
        <v>208</v>
      </c>
      <c r="R46" s="39">
        <v>216971654</v>
      </c>
      <c r="S46" s="39">
        <v>563286869</v>
      </c>
    </row>
    <row r="47" spans="1:21">
      <c r="A47" s="39" t="s">
        <v>127</v>
      </c>
      <c r="B47" s="39">
        <v>4.4062429999999999</v>
      </c>
      <c r="C47" s="39">
        <v>2021</v>
      </c>
      <c r="D47" s="39">
        <v>0</v>
      </c>
      <c r="E47" s="39">
        <v>1</v>
      </c>
      <c r="F47" s="39">
        <v>1</v>
      </c>
      <c r="G47" s="39">
        <v>1</v>
      </c>
      <c r="H47" s="39">
        <v>4</v>
      </c>
      <c r="I47" s="39">
        <v>6.1</v>
      </c>
      <c r="J47" s="39" t="s">
        <v>191</v>
      </c>
      <c r="K47" s="39">
        <v>5.67</v>
      </c>
      <c r="L47" s="39">
        <v>0.47245740913280998</v>
      </c>
      <c r="M47" s="39" t="s">
        <v>207</v>
      </c>
      <c r="N47" s="39">
        <v>2.2843439999999999</v>
      </c>
      <c r="O47" s="39">
        <v>2</v>
      </c>
      <c r="P47" s="39">
        <v>8</v>
      </c>
      <c r="Q47" s="39" t="s">
        <v>208</v>
      </c>
      <c r="R47" s="39">
        <v>195551887</v>
      </c>
      <c r="S47" s="39">
        <v>361554315</v>
      </c>
    </row>
    <row r="48" spans="1:21">
      <c r="A48" s="39" t="s">
        <v>128</v>
      </c>
      <c r="B48" s="39">
        <v>2.8</v>
      </c>
      <c r="C48" s="39">
        <v>2021</v>
      </c>
      <c r="D48" s="39">
        <v>0</v>
      </c>
      <c r="E48" s="39">
        <v>1</v>
      </c>
      <c r="F48" s="39">
        <v>1</v>
      </c>
      <c r="G48" s="39">
        <v>1</v>
      </c>
      <c r="H48" s="39">
        <v>4</v>
      </c>
      <c r="I48" s="39">
        <v>7.8</v>
      </c>
      <c r="J48" s="39" t="s">
        <v>188</v>
      </c>
      <c r="K48" s="39">
        <v>18.77</v>
      </c>
      <c r="L48" s="39">
        <v>0.56092714930060805</v>
      </c>
      <c r="M48" s="39" t="s">
        <v>209</v>
      </c>
      <c r="N48" s="39">
        <v>2.3146749999999998</v>
      </c>
      <c r="O48" s="39">
        <v>3</v>
      </c>
      <c r="P48" s="39">
        <v>19</v>
      </c>
      <c r="Q48" s="39" t="s">
        <v>208</v>
      </c>
      <c r="R48" s="39">
        <v>400710907</v>
      </c>
      <c r="S48" s="39">
        <v>444760000</v>
      </c>
      <c r="T48" s="39">
        <v>0</v>
      </c>
      <c r="U48" s="39">
        <v>2225364</v>
      </c>
    </row>
    <row r="49" spans="1:21">
      <c r="A49" s="39" t="s">
        <v>179</v>
      </c>
      <c r="B49" s="39">
        <v>2.42</v>
      </c>
      <c r="C49" s="39">
        <v>2021</v>
      </c>
      <c r="D49" s="39">
        <v>0</v>
      </c>
      <c r="E49" s="39">
        <v>1</v>
      </c>
      <c r="F49" s="39">
        <v>1</v>
      </c>
      <c r="G49" s="39">
        <v>1</v>
      </c>
      <c r="H49" s="39">
        <v>3</v>
      </c>
      <c r="I49" s="39">
        <v>4.9000000000000004</v>
      </c>
      <c r="J49" s="39" t="s">
        <v>190</v>
      </c>
      <c r="K49" s="39">
        <v>67.98</v>
      </c>
      <c r="L49" s="39">
        <v>0.34810691123594001</v>
      </c>
      <c r="M49" s="39" t="s">
        <v>212</v>
      </c>
      <c r="P49" s="39">
        <v>10</v>
      </c>
      <c r="Q49" s="39" t="s">
        <v>208</v>
      </c>
    </row>
    <row r="50" spans="1:21">
      <c r="A50" s="39" t="s">
        <v>177</v>
      </c>
      <c r="B50" s="39">
        <v>0.09</v>
      </c>
      <c r="C50" s="39">
        <v>2021</v>
      </c>
      <c r="D50" s="39">
        <v>0</v>
      </c>
      <c r="E50" s="39">
        <v>1</v>
      </c>
      <c r="F50" s="39">
        <v>1</v>
      </c>
      <c r="G50" s="39">
        <v>1</v>
      </c>
      <c r="H50" s="39">
        <v>3</v>
      </c>
      <c r="I50" s="39">
        <v>3.7</v>
      </c>
      <c r="J50" s="39" t="s">
        <v>190</v>
      </c>
      <c r="K50" s="39">
        <v>80.03</v>
      </c>
      <c r="L50" s="39">
        <v>0.41905160108296302</v>
      </c>
      <c r="M50" s="39" t="s">
        <v>214</v>
      </c>
      <c r="P50" s="39">
        <v>0</v>
      </c>
    </row>
    <row r="51" spans="1:21">
      <c r="A51" s="39" t="s">
        <v>165</v>
      </c>
      <c r="B51" s="39">
        <v>11</v>
      </c>
      <c r="C51" s="39">
        <v>2021</v>
      </c>
      <c r="D51" s="39">
        <v>0</v>
      </c>
      <c r="E51" s="39">
        <v>1</v>
      </c>
      <c r="F51" s="39">
        <v>0</v>
      </c>
      <c r="G51" s="39">
        <v>1</v>
      </c>
      <c r="H51" s="39">
        <v>2</v>
      </c>
      <c r="I51" s="39">
        <v>6.1</v>
      </c>
      <c r="J51" s="39" t="s">
        <v>191</v>
      </c>
      <c r="K51" s="39">
        <v>59.56</v>
      </c>
      <c r="L51" s="39">
        <v>0.51837167854601895</v>
      </c>
      <c r="M51" s="39" t="s">
        <v>207</v>
      </c>
      <c r="N51" s="39">
        <v>4.6858880000000003</v>
      </c>
      <c r="O51" s="39">
        <v>3</v>
      </c>
      <c r="P51" s="39">
        <v>6</v>
      </c>
      <c r="Q51" s="39" t="s">
        <v>208</v>
      </c>
      <c r="R51" s="39">
        <v>342473082</v>
      </c>
      <c r="S51" s="39">
        <v>332043165</v>
      </c>
      <c r="T51" s="39">
        <v>132560000</v>
      </c>
      <c r="U51" s="39">
        <v>51783885</v>
      </c>
    </row>
    <row r="52" spans="1:21">
      <c r="A52" s="39" t="s">
        <v>166</v>
      </c>
      <c r="B52" s="39">
        <v>3.81</v>
      </c>
      <c r="C52" s="39">
        <v>2021</v>
      </c>
      <c r="D52" s="39">
        <v>0</v>
      </c>
      <c r="E52" s="39">
        <v>1</v>
      </c>
      <c r="F52" s="39">
        <v>0</v>
      </c>
      <c r="G52" s="39">
        <v>0</v>
      </c>
      <c r="H52" s="39">
        <v>5</v>
      </c>
      <c r="I52" s="39">
        <v>5.0999999999999996</v>
      </c>
      <c r="J52" s="39" t="s">
        <v>191</v>
      </c>
      <c r="K52" s="39">
        <v>38.32</v>
      </c>
      <c r="P52" s="39">
        <v>19</v>
      </c>
      <c r="Q52" s="39" t="s">
        <v>208</v>
      </c>
      <c r="R52" s="39">
        <v>436310800</v>
      </c>
      <c r="S52" s="39">
        <v>512629398</v>
      </c>
    </row>
    <row r="53" spans="1:21">
      <c r="A53" s="39" t="s">
        <v>147</v>
      </c>
      <c r="B53" s="39">
        <v>3.4</v>
      </c>
      <c r="C53" s="39">
        <v>2021</v>
      </c>
      <c r="D53" s="39">
        <v>0</v>
      </c>
      <c r="E53" s="39">
        <v>0</v>
      </c>
      <c r="F53" s="39">
        <v>1</v>
      </c>
      <c r="G53" s="39">
        <v>0</v>
      </c>
      <c r="H53" s="39">
        <v>4</v>
      </c>
      <c r="I53" s="39">
        <v>4.5999999999999996</v>
      </c>
      <c r="J53" s="39" t="s">
        <v>190</v>
      </c>
      <c r="K53" s="39">
        <v>75.58</v>
      </c>
      <c r="L53" s="39">
        <v>0.38878371636385201</v>
      </c>
      <c r="M53" s="39" t="s">
        <v>210</v>
      </c>
      <c r="P53" s="39">
        <v>0</v>
      </c>
      <c r="T53" s="39">
        <v>135856299</v>
      </c>
      <c r="U53" s="39">
        <v>34025098</v>
      </c>
    </row>
    <row r="54" spans="1:21">
      <c r="A54" s="39" t="s">
        <v>181</v>
      </c>
      <c r="B54" s="39">
        <v>3.4</v>
      </c>
      <c r="C54" s="39">
        <v>2021</v>
      </c>
      <c r="D54" s="39">
        <v>0</v>
      </c>
      <c r="E54" s="39">
        <v>1</v>
      </c>
      <c r="F54" s="39">
        <v>0</v>
      </c>
      <c r="G54" s="39">
        <v>0</v>
      </c>
      <c r="H54" s="39">
        <v>4</v>
      </c>
      <c r="I54" s="39">
        <v>4.5</v>
      </c>
      <c r="J54" s="39" t="s">
        <v>190</v>
      </c>
      <c r="K54" s="39">
        <v>36.29</v>
      </c>
      <c r="L54" s="39">
        <v>0.36834614288782402</v>
      </c>
      <c r="M54" s="39" t="s">
        <v>210</v>
      </c>
      <c r="P54" s="39">
        <v>8</v>
      </c>
      <c r="Q54" s="39" t="s">
        <v>208</v>
      </c>
      <c r="R54" s="39">
        <v>108397827</v>
      </c>
      <c r="S54" s="39">
        <v>167982922</v>
      </c>
    </row>
    <row r="55" spans="1:21">
      <c r="A55" s="39" t="s">
        <v>139</v>
      </c>
      <c r="B55" s="39">
        <v>2.58</v>
      </c>
      <c r="C55" s="39">
        <v>2021</v>
      </c>
      <c r="D55" s="39">
        <v>0</v>
      </c>
      <c r="E55" s="39">
        <v>1</v>
      </c>
      <c r="F55" s="39">
        <v>0</v>
      </c>
      <c r="G55" s="39">
        <v>1</v>
      </c>
      <c r="H55" s="39">
        <v>3</v>
      </c>
      <c r="I55" s="39">
        <v>4.9000000000000004</v>
      </c>
      <c r="J55" s="39" t="s">
        <v>190</v>
      </c>
      <c r="L55" s="39">
        <v>0.58662308122513696</v>
      </c>
      <c r="M55" s="39" t="s">
        <v>209</v>
      </c>
      <c r="P55" s="39">
        <v>0</v>
      </c>
    </row>
    <row r="56" spans="1:21">
      <c r="A56" s="39" t="s">
        <v>150</v>
      </c>
      <c r="B56" s="39">
        <v>1.46</v>
      </c>
      <c r="C56" s="39">
        <v>2021</v>
      </c>
      <c r="D56" s="39">
        <v>0</v>
      </c>
      <c r="E56" s="39">
        <v>0</v>
      </c>
      <c r="F56" s="39">
        <v>1</v>
      </c>
      <c r="G56" s="39">
        <v>1</v>
      </c>
      <c r="H56" s="39">
        <v>4</v>
      </c>
      <c r="I56" s="39">
        <v>4.0999999999999996</v>
      </c>
      <c r="J56" s="39" t="s">
        <v>190</v>
      </c>
      <c r="K56" s="39">
        <v>46.31</v>
      </c>
      <c r="L56" s="39">
        <v>0.37498856685163101</v>
      </c>
      <c r="M56" s="39" t="s">
        <v>210</v>
      </c>
      <c r="P56" s="39">
        <v>10</v>
      </c>
      <c r="Q56" s="39" t="s">
        <v>208</v>
      </c>
    </row>
    <row r="57" spans="1:21">
      <c r="A57" s="39" t="s">
        <v>137</v>
      </c>
      <c r="B57" s="39">
        <v>1.44</v>
      </c>
      <c r="C57" s="39">
        <v>2021</v>
      </c>
      <c r="D57" s="39">
        <v>0</v>
      </c>
      <c r="E57" s="39">
        <v>0</v>
      </c>
      <c r="F57" s="39">
        <v>1</v>
      </c>
      <c r="G57" s="39">
        <v>1</v>
      </c>
      <c r="H57" s="39">
        <v>3</v>
      </c>
      <c r="I57" s="39">
        <v>4.7</v>
      </c>
      <c r="J57" s="39" t="s">
        <v>190</v>
      </c>
      <c r="K57" s="39">
        <v>44.01</v>
      </c>
      <c r="L57" s="39">
        <v>0.43937252794950499</v>
      </c>
      <c r="M57" s="39" t="s">
        <v>214</v>
      </c>
      <c r="P57" s="39">
        <v>9</v>
      </c>
      <c r="Q57" s="39" t="s">
        <v>208</v>
      </c>
    </row>
    <row r="58" spans="1:21">
      <c r="A58" s="39" t="s">
        <v>167</v>
      </c>
      <c r="B58" s="39">
        <v>1.31</v>
      </c>
      <c r="C58" s="39">
        <v>2021</v>
      </c>
      <c r="D58" s="39">
        <v>0</v>
      </c>
      <c r="E58" s="39">
        <v>0</v>
      </c>
      <c r="F58" s="39">
        <v>1</v>
      </c>
      <c r="G58" s="39">
        <v>1</v>
      </c>
      <c r="H58" s="39">
        <v>3</v>
      </c>
      <c r="I58" s="39">
        <v>4.5999999999999996</v>
      </c>
      <c r="J58" s="39" t="s">
        <v>190</v>
      </c>
      <c r="K58" s="39">
        <v>87.03</v>
      </c>
      <c r="L58" s="39">
        <v>0.43797173514575999</v>
      </c>
      <c r="M58" s="39" t="s">
        <v>214</v>
      </c>
      <c r="P58" s="39">
        <v>5</v>
      </c>
      <c r="Q58" s="39" t="s">
        <v>208</v>
      </c>
      <c r="T58" s="39">
        <v>274663651</v>
      </c>
      <c r="U58" s="39">
        <v>94692331</v>
      </c>
    </row>
    <row r="59" spans="1:21">
      <c r="A59" s="39" t="s">
        <v>155</v>
      </c>
      <c r="B59" s="39">
        <v>1.3</v>
      </c>
      <c r="C59" s="39">
        <v>2021</v>
      </c>
      <c r="D59" s="39">
        <v>0</v>
      </c>
      <c r="E59" s="39">
        <v>0</v>
      </c>
      <c r="F59" s="39">
        <v>1</v>
      </c>
      <c r="G59" s="39">
        <v>1</v>
      </c>
      <c r="H59" s="39">
        <v>5</v>
      </c>
      <c r="I59" s="39">
        <v>6.3</v>
      </c>
      <c r="J59" s="39" t="s">
        <v>191</v>
      </c>
      <c r="K59" s="39">
        <v>31.82</v>
      </c>
      <c r="L59" s="39">
        <v>0.418919658825194</v>
      </c>
      <c r="M59" s="39" t="s">
        <v>214</v>
      </c>
      <c r="P59" s="39">
        <v>7</v>
      </c>
      <c r="Q59" s="39" t="s">
        <v>208</v>
      </c>
      <c r="R59" s="39">
        <v>157809198</v>
      </c>
      <c r="S59" s="39">
        <v>189122124</v>
      </c>
    </row>
    <row r="60" spans="1:21">
      <c r="A60" s="39" t="s">
        <v>124</v>
      </c>
      <c r="B60" s="39">
        <v>0.49</v>
      </c>
      <c r="C60" s="39">
        <v>2021</v>
      </c>
      <c r="D60" s="39">
        <v>0</v>
      </c>
      <c r="E60" s="39">
        <v>0</v>
      </c>
      <c r="F60" s="39">
        <v>1</v>
      </c>
      <c r="G60" s="39">
        <v>1</v>
      </c>
      <c r="H60" s="39">
        <v>3</v>
      </c>
      <c r="I60" s="39">
        <v>4.9000000000000004</v>
      </c>
      <c r="J60" s="39" t="s">
        <v>190</v>
      </c>
      <c r="K60" s="39">
        <v>85.23</v>
      </c>
      <c r="L60" s="39">
        <v>0.380982520483097</v>
      </c>
      <c r="M60" s="39" t="s">
        <v>210</v>
      </c>
      <c r="P60" s="39">
        <v>4</v>
      </c>
      <c r="Q60" s="39" t="s">
        <v>206</v>
      </c>
      <c r="T60" s="39">
        <v>98126574</v>
      </c>
      <c r="U60" s="39">
        <v>41430964</v>
      </c>
    </row>
    <row r="61" spans="1:21">
      <c r="A61" s="39" t="s">
        <v>136</v>
      </c>
      <c r="B61" s="39">
        <v>0.42</v>
      </c>
      <c r="C61" s="39">
        <v>2021</v>
      </c>
      <c r="D61" s="39">
        <v>0</v>
      </c>
      <c r="E61" s="39">
        <v>0</v>
      </c>
      <c r="F61" s="39">
        <v>1</v>
      </c>
      <c r="G61" s="39">
        <v>1</v>
      </c>
      <c r="H61" s="39">
        <v>3</v>
      </c>
      <c r="I61" s="39">
        <v>4.4000000000000004</v>
      </c>
      <c r="J61" s="39" t="s">
        <v>190</v>
      </c>
      <c r="K61" s="39">
        <v>84.34</v>
      </c>
      <c r="L61" s="39">
        <v>0.43853987966254099</v>
      </c>
      <c r="M61" s="39" t="s">
        <v>214</v>
      </c>
      <c r="P61" s="39">
        <v>4</v>
      </c>
      <c r="Q61" s="39" t="s">
        <v>206</v>
      </c>
      <c r="T61" s="39">
        <v>236466451</v>
      </c>
      <c r="U61" s="39">
        <v>70575429</v>
      </c>
    </row>
    <row r="62" spans="1:21">
      <c r="A62" s="39" t="s">
        <v>176</v>
      </c>
      <c r="B62" s="39">
        <v>0.28999999999999998</v>
      </c>
      <c r="C62" s="39">
        <v>2021</v>
      </c>
      <c r="D62" s="39">
        <v>0</v>
      </c>
      <c r="E62" s="39">
        <v>0</v>
      </c>
      <c r="F62" s="39">
        <v>1</v>
      </c>
      <c r="G62" s="39">
        <v>1</v>
      </c>
      <c r="H62" s="39">
        <v>2</v>
      </c>
      <c r="I62" s="39">
        <v>5.0999999999999996</v>
      </c>
      <c r="J62" s="39" t="s">
        <v>191</v>
      </c>
      <c r="K62" s="39">
        <v>6.41</v>
      </c>
      <c r="L62" s="39">
        <v>0.51973784785152299</v>
      </c>
      <c r="M62" s="39" t="s">
        <v>209</v>
      </c>
      <c r="N62" s="39">
        <v>0.48866999999999999</v>
      </c>
      <c r="O62" s="39">
        <v>2</v>
      </c>
      <c r="P62" s="39">
        <v>8</v>
      </c>
      <c r="Q62" s="39" t="s">
        <v>208</v>
      </c>
      <c r="T62" s="39">
        <v>206718489</v>
      </c>
      <c r="U62" s="39">
        <v>53704360</v>
      </c>
    </row>
    <row r="63" spans="1:21">
      <c r="A63" s="39" t="s">
        <v>149</v>
      </c>
      <c r="B63" s="39">
        <v>0.21</v>
      </c>
      <c r="C63" s="39">
        <v>2021</v>
      </c>
      <c r="D63" s="39">
        <v>0</v>
      </c>
      <c r="E63" s="39">
        <v>0</v>
      </c>
      <c r="F63" s="39">
        <v>1</v>
      </c>
      <c r="G63" s="39">
        <v>1</v>
      </c>
      <c r="H63" s="39">
        <v>1</v>
      </c>
      <c r="I63" s="39">
        <v>2.4</v>
      </c>
      <c r="J63" s="39" t="s">
        <v>189</v>
      </c>
      <c r="K63" s="39">
        <v>84.08</v>
      </c>
      <c r="L63" s="39">
        <v>0.31380052103178802</v>
      </c>
      <c r="M63" s="39" t="s">
        <v>212</v>
      </c>
      <c r="P63" s="39">
        <v>0</v>
      </c>
    </row>
    <row r="64" spans="1:21">
      <c r="A64" s="39" t="s">
        <v>217</v>
      </c>
      <c r="B64" s="39">
        <v>0.18</v>
      </c>
      <c r="C64" s="39">
        <v>2021</v>
      </c>
      <c r="D64" s="39">
        <v>0</v>
      </c>
      <c r="E64" s="39">
        <v>0</v>
      </c>
      <c r="F64" s="39">
        <v>1</v>
      </c>
      <c r="G64" s="39">
        <v>0</v>
      </c>
      <c r="H64" s="39">
        <v>1</v>
      </c>
      <c r="I64" s="39">
        <v>3</v>
      </c>
      <c r="J64" s="39" t="s">
        <v>189</v>
      </c>
      <c r="K64" s="39">
        <v>84.56</v>
      </c>
      <c r="L64" s="39">
        <v>0.36823919376631298</v>
      </c>
      <c r="M64" s="39" t="s">
        <v>210</v>
      </c>
      <c r="P64" s="39">
        <v>0</v>
      </c>
    </row>
    <row r="65" spans="1:21">
      <c r="A65" s="39" t="s">
        <v>173</v>
      </c>
      <c r="B65" s="39">
        <v>0.12</v>
      </c>
      <c r="C65" s="39">
        <v>2021</v>
      </c>
      <c r="D65" s="39">
        <v>0</v>
      </c>
      <c r="E65" s="39">
        <v>0</v>
      </c>
      <c r="F65" s="39">
        <v>1</v>
      </c>
      <c r="G65" s="39">
        <v>1</v>
      </c>
      <c r="H65" s="39">
        <v>1</v>
      </c>
      <c r="I65" s="39">
        <v>2.1</v>
      </c>
      <c r="J65" s="39" t="s">
        <v>189</v>
      </c>
      <c r="K65" s="39">
        <v>88.11</v>
      </c>
      <c r="L65" s="39">
        <v>0.286944195602301</v>
      </c>
      <c r="M65" s="39" t="s">
        <v>212</v>
      </c>
    </row>
    <row r="66" spans="1:21">
      <c r="A66" s="39" t="s">
        <v>122</v>
      </c>
      <c r="B66" s="39">
        <v>0.09</v>
      </c>
      <c r="C66" s="39">
        <v>2021</v>
      </c>
      <c r="D66" s="39">
        <v>0</v>
      </c>
      <c r="E66" s="39">
        <v>1</v>
      </c>
      <c r="F66" s="39">
        <v>0</v>
      </c>
      <c r="G66" s="39">
        <v>1</v>
      </c>
      <c r="H66" s="39">
        <v>1</v>
      </c>
      <c r="I66" s="39">
        <v>5.4</v>
      </c>
      <c r="J66" s="39" t="s">
        <v>191</v>
      </c>
      <c r="K66" s="39">
        <v>38.01</v>
      </c>
      <c r="L66" s="39">
        <v>0.38070320295370202</v>
      </c>
      <c r="M66" s="39" t="s">
        <v>210</v>
      </c>
    </row>
    <row r="67" spans="1:21">
      <c r="A67" s="39" t="s">
        <v>178</v>
      </c>
      <c r="B67" s="39">
        <v>0.06</v>
      </c>
      <c r="C67" s="39">
        <v>2021</v>
      </c>
      <c r="D67" s="39">
        <v>0</v>
      </c>
      <c r="E67" s="39">
        <v>0</v>
      </c>
      <c r="F67" s="39">
        <v>1</v>
      </c>
      <c r="G67" s="39">
        <v>1</v>
      </c>
      <c r="H67" s="39">
        <v>1</v>
      </c>
      <c r="I67" s="39">
        <v>2.6</v>
      </c>
      <c r="J67" s="39" t="s">
        <v>189</v>
      </c>
      <c r="K67" s="39">
        <v>53.25</v>
      </c>
      <c r="L67" s="39">
        <v>0.357037266859425</v>
      </c>
      <c r="M67" s="39" t="s">
        <v>210</v>
      </c>
      <c r="P67" s="39">
        <v>3</v>
      </c>
      <c r="Q67" s="39" t="s">
        <v>206</v>
      </c>
      <c r="T67" s="39">
        <v>15720054</v>
      </c>
      <c r="U67" s="39">
        <v>5540684</v>
      </c>
    </row>
    <row r="68" spans="1:21">
      <c r="A68" s="39" t="s">
        <v>134</v>
      </c>
      <c r="B68" s="39">
        <v>0.04</v>
      </c>
      <c r="C68" s="39">
        <v>2021</v>
      </c>
      <c r="D68" s="39">
        <v>0</v>
      </c>
      <c r="E68" s="39">
        <v>0</v>
      </c>
      <c r="F68" s="39">
        <v>1</v>
      </c>
      <c r="G68" s="39">
        <v>0</v>
      </c>
      <c r="H68" s="39">
        <v>1</v>
      </c>
      <c r="I68" s="39">
        <v>3.2</v>
      </c>
      <c r="J68" s="39" t="s">
        <v>189</v>
      </c>
      <c r="K68" s="39">
        <v>85.35</v>
      </c>
      <c r="L68" s="39">
        <v>0.35980206130212999</v>
      </c>
      <c r="M68" s="39" t="s">
        <v>210</v>
      </c>
      <c r="P68" s="39">
        <v>4</v>
      </c>
      <c r="Q68" s="39" t="s">
        <v>206</v>
      </c>
      <c r="T68" s="39">
        <v>7782642</v>
      </c>
      <c r="U68" s="39">
        <v>360001</v>
      </c>
    </row>
    <row r="69" spans="1:21">
      <c r="A69" s="39" t="s">
        <v>142</v>
      </c>
      <c r="B69" s="39">
        <v>0.02</v>
      </c>
      <c r="C69" s="39">
        <v>2021</v>
      </c>
      <c r="D69" s="39">
        <v>0</v>
      </c>
      <c r="E69" s="39">
        <v>0</v>
      </c>
      <c r="F69" s="39">
        <v>1</v>
      </c>
      <c r="G69" s="39">
        <v>1</v>
      </c>
      <c r="H69" s="39">
        <v>3</v>
      </c>
      <c r="I69" s="39">
        <v>2.8</v>
      </c>
      <c r="J69" s="39" t="s">
        <v>189</v>
      </c>
      <c r="K69" s="39">
        <v>76.27</v>
      </c>
      <c r="L69" s="39">
        <v>0.31885031104310502</v>
      </c>
      <c r="M69" s="39" t="s">
        <v>212</v>
      </c>
      <c r="P69" s="39">
        <v>0</v>
      </c>
    </row>
    <row r="70" spans="1:21">
      <c r="A70" s="39" t="s">
        <v>152</v>
      </c>
      <c r="B70" s="39">
        <v>10.43</v>
      </c>
      <c r="C70" s="39">
        <v>2021</v>
      </c>
      <c r="D70" s="39">
        <v>0</v>
      </c>
      <c r="E70" s="39">
        <v>0</v>
      </c>
      <c r="F70" s="39">
        <v>0</v>
      </c>
      <c r="G70" s="39">
        <v>1</v>
      </c>
      <c r="H70" s="39">
        <v>4</v>
      </c>
      <c r="I70" s="39">
        <v>4.8</v>
      </c>
      <c r="J70" s="39" t="s">
        <v>190</v>
      </c>
      <c r="L70" s="39">
        <v>0.48326144638326501</v>
      </c>
      <c r="M70" s="39" t="s">
        <v>207</v>
      </c>
      <c r="P70" s="39">
        <v>0</v>
      </c>
    </row>
    <row r="71" spans="1:21">
      <c r="A71" s="39" t="s">
        <v>138</v>
      </c>
      <c r="B71" s="39">
        <v>1.7</v>
      </c>
      <c r="C71" s="39">
        <v>2021</v>
      </c>
      <c r="D71" s="39">
        <v>0</v>
      </c>
      <c r="E71" s="39">
        <v>0</v>
      </c>
      <c r="F71" s="39">
        <v>0</v>
      </c>
      <c r="G71" s="39">
        <v>1</v>
      </c>
      <c r="H71" s="39">
        <v>3</v>
      </c>
      <c r="I71" s="39">
        <v>4.4000000000000004</v>
      </c>
      <c r="J71" s="39" t="s">
        <v>190</v>
      </c>
      <c r="K71" s="39">
        <v>70.45</v>
      </c>
      <c r="L71" s="39">
        <v>0.44171392750646699</v>
      </c>
      <c r="M71" s="39" t="s">
        <v>214</v>
      </c>
      <c r="N71" s="39">
        <v>1.0436609999999999</v>
      </c>
      <c r="O71" s="39">
        <v>2</v>
      </c>
      <c r="P71" s="39">
        <v>1</v>
      </c>
      <c r="Q71" s="39" t="s">
        <v>215</v>
      </c>
      <c r="R71" s="39">
        <v>22157073</v>
      </c>
      <c r="S71" s="39">
        <v>42156698</v>
      </c>
    </row>
    <row r="72" spans="1:21">
      <c r="A72" s="39" t="s">
        <v>162</v>
      </c>
      <c r="B72" s="39">
        <v>0.75</v>
      </c>
      <c r="C72" s="39">
        <v>2021</v>
      </c>
      <c r="D72" s="39">
        <v>0</v>
      </c>
      <c r="E72" s="39">
        <v>0</v>
      </c>
      <c r="F72" s="39">
        <v>0</v>
      </c>
      <c r="G72" s="39">
        <v>1</v>
      </c>
      <c r="H72" s="39">
        <v>3</v>
      </c>
      <c r="I72" s="39">
        <v>3.9</v>
      </c>
      <c r="J72" s="39" t="s">
        <v>190</v>
      </c>
      <c r="K72" s="39">
        <v>17.52</v>
      </c>
      <c r="L72" s="39">
        <v>0.469830680855719</v>
      </c>
      <c r="M72" s="39" t="s">
        <v>207</v>
      </c>
      <c r="P72" s="39">
        <v>0</v>
      </c>
    </row>
    <row r="73" spans="1:21">
      <c r="A73" s="39" t="s">
        <v>140</v>
      </c>
      <c r="B73" s="39">
        <v>0.37</v>
      </c>
      <c r="C73" s="39">
        <v>2021</v>
      </c>
      <c r="D73" s="39">
        <v>0</v>
      </c>
      <c r="E73" s="39">
        <v>0</v>
      </c>
      <c r="F73" s="39">
        <v>0</v>
      </c>
      <c r="G73" s="39">
        <v>1</v>
      </c>
      <c r="H73" s="39">
        <v>4</v>
      </c>
      <c r="I73" s="39">
        <v>3.4</v>
      </c>
      <c r="J73" s="39" t="s">
        <v>189</v>
      </c>
      <c r="K73" s="39">
        <v>33.049999999999997</v>
      </c>
      <c r="L73" s="39">
        <v>0.51168742292173397</v>
      </c>
      <c r="M73" s="39" t="s">
        <v>207</v>
      </c>
      <c r="N73" s="39">
        <v>0.36625999999999997</v>
      </c>
      <c r="O73" s="39">
        <v>3</v>
      </c>
      <c r="P73" s="39">
        <v>0</v>
      </c>
    </row>
    <row r="74" spans="1:21">
      <c r="A74" s="39" t="s">
        <v>216</v>
      </c>
      <c r="B74" s="39">
        <v>4.9000000000000004</v>
      </c>
      <c r="I74" s="39">
        <v>4.7</v>
      </c>
      <c r="J74" s="39" t="s">
        <v>190</v>
      </c>
      <c r="K74" s="39">
        <v>74.819999999999993</v>
      </c>
      <c r="L74" s="39">
        <v>0.50985699968092901</v>
      </c>
      <c r="M74" s="39" t="s">
        <v>207</v>
      </c>
      <c r="P74" s="39">
        <v>1</v>
      </c>
      <c r="Q74" s="39" t="s">
        <v>215</v>
      </c>
      <c r="R74" s="39">
        <v>7384444</v>
      </c>
      <c r="S74" s="39">
        <v>83621252</v>
      </c>
    </row>
  </sheetData>
  <autoFilter ref="A1:U74" xr:uid="{80FB9296-4F4B-4388-9377-09739983ECF2}">
    <sortState xmlns:xlrd2="http://schemas.microsoft.com/office/spreadsheetml/2017/richdata2" ref="A2:U74">
      <sortCondition descending="1" ref="D1:D74"/>
    </sortState>
  </autoFilter>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8E06CB-672B-42B8-A6DC-0B1EF0538C7F}">
  <dimension ref="A4:Z19"/>
  <sheetViews>
    <sheetView topLeftCell="A4" workbookViewId="0">
      <selection activeCell="G11" sqref="G11"/>
    </sheetView>
  </sheetViews>
  <sheetFormatPr defaultRowHeight="14"/>
  <cols>
    <col min="1" max="1" width="41.4140625" style="136" customWidth="1"/>
    <col min="2" max="5" width="23.75" style="136" customWidth="1"/>
    <col min="6" max="6" width="18.25" style="136" customWidth="1"/>
    <col min="7" max="16384" width="8.6640625" style="136"/>
  </cols>
  <sheetData>
    <row r="4" spans="1:26" ht="15" customHeight="1">
      <c r="A4" s="195" t="s">
        <v>292</v>
      </c>
    </row>
    <row r="5" spans="1:26">
      <c r="A5" s="196" t="s">
        <v>291</v>
      </c>
      <c r="H5" s="137"/>
      <c r="S5" s="138"/>
      <c r="U5" s="138"/>
      <c r="V5" s="138"/>
      <c r="W5" s="138"/>
      <c r="X5" s="138"/>
      <c r="Y5" s="138"/>
      <c r="Z5" s="138"/>
    </row>
    <row r="6" spans="1:26">
      <c r="A6" s="136" t="s">
        <v>300</v>
      </c>
      <c r="B6" s="136" t="s">
        <v>302</v>
      </c>
      <c r="H6" s="137"/>
      <c r="S6" s="138"/>
      <c r="U6" s="138"/>
      <c r="V6" s="138"/>
      <c r="W6" s="138"/>
      <c r="X6" s="138"/>
      <c r="Y6" s="138"/>
      <c r="Z6" s="138"/>
    </row>
    <row r="7" spans="1:26">
      <c r="A7" s="219" t="s">
        <v>317</v>
      </c>
      <c r="B7" s="136" t="s">
        <v>301</v>
      </c>
      <c r="H7" s="137"/>
      <c r="S7" s="138"/>
      <c r="U7" s="138"/>
      <c r="V7" s="138"/>
      <c r="W7" s="138"/>
      <c r="X7" s="138"/>
      <c r="Y7" s="138"/>
      <c r="Z7" s="138"/>
    </row>
    <row r="8" spans="1:26">
      <c r="A8" s="136" t="s">
        <v>0</v>
      </c>
      <c r="B8" s="136" t="s">
        <v>296</v>
      </c>
      <c r="H8" s="137"/>
      <c r="S8" s="138"/>
      <c r="U8" s="138"/>
      <c r="V8" s="138"/>
      <c r="W8" s="138"/>
      <c r="X8" s="138"/>
      <c r="Y8" s="138"/>
      <c r="Z8" s="138"/>
    </row>
    <row r="9" spans="1:26">
      <c r="A9" s="136" t="s">
        <v>104</v>
      </c>
      <c r="B9" s="136" t="s">
        <v>297</v>
      </c>
      <c r="H9" s="137"/>
      <c r="S9" s="138"/>
      <c r="U9" s="138"/>
      <c r="V9" s="138"/>
      <c r="W9" s="138"/>
      <c r="X9" s="138"/>
      <c r="Y9" s="138"/>
      <c r="Z9" s="138"/>
    </row>
    <row r="10" spans="1:26" ht="18" customHeight="1" thickBot="1"/>
    <row r="11" spans="1:26" ht="14.5" thickBot="1">
      <c r="B11" s="197" t="s">
        <v>246</v>
      </c>
      <c r="C11" s="198" t="s">
        <v>298</v>
      </c>
      <c r="D11" s="198" t="s">
        <v>299</v>
      </c>
      <c r="E11" s="140" t="s">
        <v>247</v>
      </c>
    </row>
    <row r="12" spans="1:26">
      <c r="B12" s="254" t="s">
        <v>191</v>
      </c>
      <c r="C12" s="255" t="s">
        <v>191</v>
      </c>
      <c r="D12" s="255" t="s">
        <v>191</v>
      </c>
      <c r="E12" s="199">
        <v>119.89960099999999</v>
      </c>
    </row>
    <row r="13" spans="1:26">
      <c r="B13" s="254" t="s">
        <v>191</v>
      </c>
      <c r="C13" s="136" t="s">
        <v>189</v>
      </c>
      <c r="D13" s="255" t="s">
        <v>191</v>
      </c>
      <c r="E13" s="199">
        <v>14.681042</v>
      </c>
    </row>
    <row r="14" spans="1:26">
      <c r="B14" s="254" t="s">
        <v>191</v>
      </c>
      <c r="C14" s="255" t="s">
        <v>191</v>
      </c>
      <c r="D14" s="136" t="s">
        <v>189</v>
      </c>
      <c r="E14" s="199">
        <v>7.5399999999999991</v>
      </c>
    </row>
    <row r="15" spans="1:26">
      <c r="B15" s="254" t="s">
        <v>191</v>
      </c>
      <c r="C15" s="136" t="s">
        <v>189</v>
      </c>
      <c r="D15" s="136" t="s">
        <v>189</v>
      </c>
      <c r="E15" s="199">
        <v>10.471658999999999</v>
      </c>
    </row>
    <row r="16" spans="1:26">
      <c r="B16" s="143" t="s">
        <v>189</v>
      </c>
      <c r="C16" s="255" t="s">
        <v>191</v>
      </c>
      <c r="D16" s="255" t="s">
        <v>191</v>
      </c>
      <c r="E16" s="199">
        <v>45.306775999999999</v>
      </c>
    </row>
    <row r="17" spans="2:5">
      <c r="B17" s="143" t="s">
        <v>189</v>
      </c>
      <c r="C17" s="255" t="s">
        <v>191</v>
      </c>
      <c r="D17" s="136" t="s">
        <v>189</v>
      </c>
      <c r="E17" s="199">
        <v>28.49</v>
      </c>
    </row>
    <row r="18" spans="2:5">
      <c r="B18" s="143" t="s">
        <v>189</v>
      </c>
      <c r="C18" s="136" t="s">
        <v>189</v>
      </c>
      <c r="D18" s="255" t="s">
        <v>191</v>
      </c>
      <c r="E18" s="199">
        <v>37.850000000000009</v>
      </c>
    </row>
    <row r="19" spans="2:5" ht="14.5" thickBot="1">
      <c r="B19" s="200" t="s">
        <v>189</v>
      </c>
      <c r="C19" s="201" t="s">
        <v>189</v>
      </c>
      <c r="D19" s="201" t="s">
        <v>189</v>
      </c>
      <c r="E19" s="202">
        <v>41.730000000000011</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0725DB-E063-4170-8A96-DBAA0667618B}">
  <dimension ref="A4:W53"/>
  <sheetViews>
    <sheetView topLeftCell="C13" workbookViewId="0">
      <selection activeCell="B25" sqref="B25"/>
    </sheetView>
  </sheetViews>
  <sheetFormatPr defaultColWidth="8.6640625" defaultRowHeight="14"/>
  <cols>
    <col min="1" max="1" width="41.58203125" style="136" customWidth="1"/>
    <col min="2" max="2" width="12.6640625" style="136" customWidth="1"/>
    <col min="3" max="3" width="8.1640625" style="136" customWidth="1"/>
    <col min="4" max="4" width="20.6640625" style="136" customWidth="1"/>
    <col min="5" max="7" width="13.4140625" style="136" customWidth="1"/>
    <col min="8" max="8" width="13.4140625" style="137" customWidth="1"/>
    <col min="9" max="10" width="13.4140625" style="136" customWidth="1"/>
    <col min="11" max="12" width="20.6640625" style="136" customWidth="1"/>
    <col min="13" max="13" width="15.1640625" style="136" customWidth="1"/>
    <col min="14" max="15" width="20.6640625" style="136" customWidth="1"/>
    <col min="16" max="16" width="11.4140625" style="136" customWidth="1"/>
    <col min="17" max="17" width="7.4140625" style="138" customWidth="1"/>
    <col min="18" max="18" width="11.75" style="138" customWidth="1"/>
    <col min="19" max="19" width="25.1640625" style="138" customWidth="1"/>
    <col min="20" max="20" width="15.25" style="138" customWidth="1"/>
    <col min="21" max="21" width="14.1640625" style="138" customWidth="1"/>
    <col min="22" max="22" width="22.1640625" style="138" customWidth="1"/>
    <col min="23" max="23" width="15.4140625" style="138" customWidth="1"/>
    <col min="24" max="16384" width="8.6640625" style="136"/>
  </cols>
  <sheetData>
    <row r="4" spans="1:23" ht="17" customHeight="1">
      <c r="A4" s="195" t="s">
        <v>292</v>
      </c>
    </row>
    <row r="5" spans="1:23">
      <c r="A5" s="196" t="s">
        <v>291</v>
      </c>
    </row>
    <row r="6" spans="1:23">
      <c r="A6" s="136" t="s">
        <v>314</v>
      </c>
      <c r="B6" s="136" t="s">
        <v>316</v>
      </c>
    </row>
    <row r="7" spans="1:23">
      <c r="A7" s="219" t="s">
        <v>317</v>
      </c>
      <c r="B7" s="136" t="s">
        <v>315</v>
      </c>
    </row>
    <row r="8" spans="1:23">
      <c r="A8" s="136" t="s">
        <v>0</v>
      </c>
      <c r="B8" s="136" t="s">
        <v>303</v>
      </c>
    </row>
    <row r="9" spans="1:23" s="138" customFormat="1">
      <c r="A9" s="136" t="s">
        <v>104</v>
      </c>
      <c r="B9" s="136" t="s">
        <v>304</v>
      </c>
      <c r="C9" s="136"/>
      <c r="D9" s="136"/>
      <c r="E9" s="136"/>
      <c r="F9" s="136"/>
      <c r="G9" s="136"/>
      <c r="H9" s="137"/>
      <c r="I9" s="136"/>
      <c r="J9" s="136"/>
      <c r="K9" s="136"/>
      <c r="L9" s="136"/>
      <c r="M9" s="136"/>
      <c r="N9" s="136"/>
      <c r="O9" s="136"/>
      <c r="P9" s="136"/>
    </row>
    <row r="10" spans="1:23" s="138" customFormat="1">
      <c r="A10" s="139"/>
      <c r="B10" s="136"/>
      <c r="C10" s="136"/>
      <c r="D10" s="136"/>
      <c r="E10" s="136"/>
      <c r="F10" s="136"/>
      <c r="G10" s="136"/>
      <c r="H10" s="137"/>
      <c r="I10" s="136"/>
      <c r="J10" s="136"/>
      <c r="K10" s="136"/>
      <c r="L10" s="136"/>
      <c r="M10" s="136"/>
      <c r="N10" s="136"/>
      <c r="O10" s="136"/>
      <c r="P10" s="136"/>
    </row>
    <row r="11" spans="1:23" s="138" customFormat="1" ht="14.5" thickBot="1">
      <c r="A11" s="139"/>
      <c r="B11" s="136"/>
      <c r="C11" s="136"/>
      <c r="D11" s="136"/>
      <c r="E11" s="137"/>
      <c r="F11" s="136"/>
      <c r="G11" s="136"/>
      <c r="H11" s="136"/>
      <c r="I11" s="136"/>
      <c r="J11" s="136"/>
      <c r="K11" s="136"/>
      <c r="L11" s="136"/>
    </row>
    <row r="12" spans="1:23">
      <c r="B12" s="592" t="s">
        <v>41</v>
      </c>
      <c r="C12" s="594" t="s">
        <v>305</v>
      </c>
      <c r="D12" s="596" t="s">
        <v>306</v>
      </c>
      <c r="E12" s="592" t="s">
        <v>307</v>
      </c>
      <c r="F12" s="594"/>
      <c r="G12" s="598"/>
      <c r="H12" s="592" t="s">
        <v>308</v>
      </c>
      <c r="I12" s="594"/>
      <c r="J12" s="598"/>
      <c r="M12" s="138"/>
      <c r="N12" s="138"/>
      <c r="O12" s="138"/>
      <c r="P12" s="138"/>
      <c r="T12" s="136"/>
      <c r="U12" s="136"/>
      <c r="V12" s="136"/>
      <c r="W12" s="136"/>
    </row>
    <row r="13" spans="1:23" ht="14.5" thickBot="1">
      <c r="B13" s="593"/>
      <c r="C13" s="595"/>
      <c r="D13" s="597"/>
      <c r="E13" s="203" t="s">
        <v>309</v>
      </c>
      <c r="F13" s="204" t="s">
        <v>310</v>
      </c>
      <c r="G13" s="205" t="s">
        <v>311</v>
      </c>
      <c r="H13" s="206" t="s">
        <v>309</v>
      </c>
      <c r="I13" s="204" t="s">
        <v>310</v>
      </c>
      <c r="J13" s="205" t="s">
        <v>311</v>
      </c>
      <c r="M13" s="138"/>
      <c r="N13" s="138"/>
      <c r="O13" s="138"/>
      <c r="P13" s="138"/>
      <c r="T13" s="136"/>
      <c r="U13" s="136"/>
      <c r="V13" s="136"/>
      <c r="W13" s="136"/>
    </row>
    <row r="14" spans="1:23">
      <c r="B14" s="143" t="s">
        <v>280</v>
      </c>
      <c r="C14" s="136">
        <v>1</v>
      </c>
      <c r="D14" s="207">
        <v>1</v>
      </c>
      <c r="E14" s="208">
        <v>19.616782000000001</v>
      </c>
      <c r="F14" s="209">
        <v>4.8754689999999998</v>
      </c>
      <c r="G14" s="210">
        <v>0</v>
      </c>
      <c r="H14" s="211">
        <v>25.879508000000001</v>
      </c>
      <c r="I14" s="209">
        <v>5.4158999999999997</v>
      </c>
      <c r="J14" s="210">
        <v>0</v>
      </c>
      <c r="M14" s="138"/>
      <c r="N14" s="138"/>
      <c r="O14" s="138"/>
      <c r="P14" s="138"/>
      <c r="T14" s="136"/>
      <c r="U14" s="136"/>
      <c r="V14" s="136"/>
      <c r="W14" s="136"/>
    </row>
    <row r="15" spans="1:23">
      <c r="B15" s="143" t="s">
        <v>48</v>
      </c>
      <c r="C15" s="136">
        <v>2</v>
      </c>
      <c r="D15" s="207">
        <v>1</v>
      </c>
      <c r="E15" s="208">
        <v>13.154519000000001</v>
      </c>
      <c r="F15" s="209">
        <v>4.3024360000000001</v>
      </c>
      <c r="G15" s="210">
        <v>0</v>
      </c>
      <c r="H15" s="211">
        <v>22.813658</v>
      </c>
      <c r="I15" s="209">
        <v>8.7397749999999998</v>
      </c>
      <c r="J15" s="210">
        <v>0</v>
      </c>
      <c r="M15" s="138"/>
      <c r="N15" s="138"/>
      <c r="O15" s="138"/>
      <c r="P15" s="138"/>
      <c r="T15" s="136"/>
      <c r="U15" s="136"/>
      <c r="V15" s="136"/>
      <c r="W15" s="136"/>
    </row>
    <row r="16" spans="1:23">
      <c r="B16" s="143" t="s">
        <v>47</v>
      </c>
      <c r="C16" s="136">
        <v>3</v>
      </c>
      <c r="D16" s="207">
        <v>1</v>
      </c>
      <c r="E16" s="208">
        <v>12.960977</v>
      </c>
      <c r="F16" s="209">
        <v>1.225617</v>
      </c>
      <c r="G16" s="210">
        <v>0</v>
      </c>
      <c r="H16" s="211">
        <v>17.990467999999996</v>
      </c>
      <c r="I16" s="209">
        <v>0.6298379999999999</v>
      </c>
      <c r="J16" s="210">
        <v>1.355E-2</v>
      </c>
      <c r="M16" s="138"/>
      <c r="N16" s="138"/>
      <c r="O16" s="138"/>
      <c r="P16" s="138"/>
      <c r="T16" s="136"/>
      <c r="U16" s="136"/>
      <c r="V16" s="136"/>
      <c r="W16" s="136"/>
    </row>
    <row r="17" spans="2:23">
      <c r="B17" s="143" t="s">
        <v>42</v>
      </c>
      <c r="C17" s="136">
        <v>4</v>
      </c>
      <c r="D17" s="207">
        <v>1</v>
      </c>
      <c r="E17" s="208">
        <v>15.9635</v>
      </c>
      <c r="F17" s="209">
        <v>5.0205000000000002</v>
      </c>
      <c r="G17" s="210">
        <v>6.3500000000000001E-2</v>
      </c>
      <c r="H17" s="211">
        <v>16.193999999999999</v>
      </c>
      <c r="I17" s="209">
        <v>5.1049999999999995</v>
      </c>
      <c r="J17" s="210">
        <v>4.7E-2</v>
      </c>
      <c r="M17" s="138"/>
      <c r="N17" s="138"/>
      <c r="O17" s="138"/>
      <c r="P17" s="138"/>
      <c r="T17" s="136"/>
      <c r="U17" s="136"/>
      <c r="V17" s="136"/>
      <c r="W17" s="136"/>
    </row>
    <row r="18" spans="2:23">
      <c r="B18" s="143" t="s">
        <v>45</v>
      </c>
      <c r="C18" s="136">
        <v>5</v>
      </c>
      <c r="D18" s="207">
        <v>1</v>
      </c>
      <c r="E18" s="208">
        <v>3.9951569999999998</v>
      </c>
      <c r="F18" s="209">
        <v>0.85272099999999995</v>
      </c>
      <c r="G18" s="210">
        <v>0</v>
      </c>
      <c r="H18" s="211">
        <v>7.787604</v>
      </c>
      <c r="I18" s="209">
        <v>2.8272919999999999</v>
      </c>
      <c r="J18" s="210">
        <v>0.40131299999999998</v>
      </c>
      <c r="M18" s="138"/>
      <c r="N18" s="138"/>
      <c r="O18" s="138"/>
      <c r="P18" s="138"/>
      <c r="T18" s="136"/>
      <c r="U18" s="136"/>
      <c r="V18" s="136"/>
      <c r="W18" s="136"/>
    </row>
    <row r="19" spans="2:23">
      <c r="B19" s="143" t="s">
        <v>70</v>
      </c>
      <c r="C19" s="136">
        <v>6</v>
      </c>
      <c r="D19" s="207">
        <v>1</v>
      </c>
      <c r="E19" s="208">
        <v>5.5</v>
      </c>
      <c r="F19" s="209">
        <v>1.21</v>
      </c>
      <c r="G19" s="210">
        <v>0</v>
      </c>
      <c r="H19" s="211">
        <v>7.2969999999999997</v>
      </c>
      <c r="I19" s="209">
        <v>2.5209999999999999</v>
      </c>
      <c r="J19" s="210">
        <v>0.108</v>
      </c>
      <c r="M19" s="138"/>
      <c r="N19" s="138"/>
      <c r="O19" s="138"/>
      <c r="P19" s="138"/>
      <c r="T19" s="136"/>
      <c r="U19" s="136"/>
      <c r="V19" s="136"/>
      <c r="W19" s="136"/>
    </row>
    <row r="20" spans="2:23">
      <c r="B20" s="143" t="s">
        <v>312</v>
      </c>
      <c r="C20" s="136">
        <v>7</v>
      </c>
      <c r="D20" s="207">
        <v>1</v>
      </c>
      <c r="E20" s="208">
        <v>7.0971790000000006</v>
      </c>
      <c r="F20" s="209">
        <v>1.296808</v>
      </c>
      <c r="G20" s="210">
        <v>0</v>
      </c>
      <c r="H20" s="211">
        <v>5.9560089999999999</v>
      </c>
      <c r="I20" s="209">
        <v>1.3245290000000001</v>
      </c>
      <c r="J20" s="210">
        <v>0</v>
      </c>
      <c r="M20" s="138"/>
      <c r="N20" s="138"/>
      <c r="O20" s="138"/>
      <c r="P20" s="138"/>
      <c r="T20" s="136"/>
      <c r="U20" s="136"/>
      <c r="V20" s="136"/>
      <c r="W20" s="136"/>
    </row>
    <row r="21" spans="2:23">
      <c r="B21" s="143" t="s">
        <v>61</v>
      </c>
      <c r="C21" s="136">
        <v>8</v>
      </c>
      <c r="D21" s="207">
        <v>0</v>
      </c>
      <c r="E21" s="208">
        <v>1.2361070000000001</v>
      </c>
      <c r="F21" s="209">
        <v>0.37141099999999999</v>
      </c>
      <c r="G21" s="210">
        <v>0</v>
      </c>
      <c r="H21" s="211">
        <v>4.6858880000000003</v>
      </c>
      <c r="I21" s="209">
        <v>1.0302579999999999</v>
      </c>
      <c r="J21" s="210">
        <v>0</v>
      </c>
      <c r="M21" s="138"/>
      <c r="N21" s="138"/>
      <c r="O21" s="138"/>
      <c r="P21" s="138"/>
      <c r="T21" s="136"/>
      <c r="U21" s="136"/>
      <c r="V21" s="136"/>
      <c r="W21" s="136"/>
    </row>
    <row r="22" spans="2:23">
      <c r="B22" s="143" t="s">
        <v>51</v>
      </c>
      <c r="C22" s="136">
        <v>9</v>
      </c>
      <c r="D22" s="207">
        <v>0</v>
      </c>
      <c r="E22" s="208">
        <v>4.3557350000000001</v>
      </c>
      <c r="F22" s="209">
        <v>1.1569149999999999</v>
      </c>
      <c r="G22" s="210">
        <v>0</v>
      </c>
      <c r="H22" s="211">
        <v>4.5640169999999998</v>
      </c>
      <c r="I22" s="209">
        <v>1.3433520000000001</v>
      </c>
      <c r="J22" s="210">
        <v>0</v>
      </c>
      <c r="M22" s="138"/>
      <c r="N22" s="138"/>
      <c r="O22" s="138"/>
      <c r="P22" s="138"/>
      <c r="T22" s="136"/>
      <c r="U22" s="136"/>
      <c r="V22" s="136"/>
      <c r="W22" s="136"/>
    </row>
    <row r="23" spans="2:23" ht="14.5" thickBot="1">
      <c r="B23" s="212" t="s">
        <v>313</v>
      </c>
      <c r="C23" s="213">
        <v>10</v>
      </c>
      <c r="D23" s="214">
        <v>0</v>
      </c>
      <c r="E23" s="215">
        <v>1.731304</v>
      </c>
      <c r="F23" s="216">
        <v>8.3295999999999995E-2</v>
      </c>
      <c r="G23" s="217">
        <v>0</v>
      </c>
      <c r="H23" s="218">
        <v>3.6379830000000002</v>
      </c>
      <c r="I23" s="216">
        <v>0.30004999999999998</v>
      </c>
      <c r="J23" s="217">
        <v>0</v>
      </c>
      <c r="M23" s="138"/>
      <c r="N23" s="138"/>
      <c r="O23" s="138"/>
      <c r="P23" s="138"/>
      <c r="T23" s="136"/>
      <c r="U23" s="136"/>
      <c r="V23" s="136"/>
      <c r="W23" s="136"/>
    </row>
    <row r="24" spans="2:23">
      <c r="E24" s="137"/>
      <c r="H24" s="136"/>
      <c r="M24" s="138"/>
      <c r="N24" s="138"/>
      <c r="O24" s="138"/>
      <c r="P24" s="138"/>
      <c r="T24" s="136"/>
      <c r="U24" s="136"/>
      <c r="V24" s="136"/>
      <c r="W24" s="136"/>
    </row>
    <row r="25" spans="2:23">
      <c r="E25" s="137"/>
      <c r="H25" s="136"/>
      <c r="M25" s="138"/>
      <c r="N25" s="138"/>
      <c r="O25" s="138"/>
      <c r="P25" s="138"/>
      <c r="T25" s="136"/>
      <c r="U25" s="136"/>
      <c r="V25" s="136"/>
      <c r="W25" s="136"/>
    </row>
    <row r="26" spans="2:23">
      <c r="E26" s="137"/>
      <c r="H26" s="136"/>
      <c r="M26" s="138"/>
      <c r="N26" s="138"/>
      <c r="O26" s="138"/>
      <c r="P26" s="138"/>
      <c r="T26" s="136"/>
      <c r="U26" s="136"/>
      <c r="V26" s="136"/>
      <c r="W26" s="136"/>
    </row>
    <row r="27" spans="2:23">
      <c r="E27" s="137"/>
      <c r="H27" s="136"/>
      <c r="M27" s="138"/>
      <c r="N27" s="138"/>
      <c r="O27" s="138"/>
      <c r="P27" s="138"/>
      <c r="T27" s="136"/>
      <c r="U27" s="136"/>
      <c r="V27" s="136"/>
      <c r="W27" s="136"/>
    </row>
    <row r="28" spans="2:23">
      <c r="E28" s="137"/>
      <c r="H28" s="136"/>
      <c r="M28" s="138"/>
      <c r="N28" s="138"/>
      <c r="O28" s="138"/>
      <c r="P28" s="138"/>
      <c r="T28" s="136"/>
      <c r="U28" s="136"/>
      <c r="V28" s="136"/>
      <c r="W28" s="136"/>
    </row>
    <row r="29" spans="2:23">
      <c r="E29" s="137"/>
      <c r="H29" s="136"/>
      <c r="M29" s="138"/>
      <c r="N29" s="138"/>
      <c r="O29" s="138"/>
      <c r="P29" s="138"/>
      <c r="T29" s="136"/>
      <c r="U29" s="136"/>
      <c r="V29" s="136"/>
      <c r="W29" s="136"/>
    </row>
    <row r="30" spans="2:23">
      <c r="E30" s="137"/>
      <c r="H30" s="136"/>
      <c r="M30" s="138"/>
      <c r="N30" s="138"/>
      <c r="O30" s="138"/>
      <c r="P30" s="138"/>
      <c r="T30" s="136"/>
      <c r="U30" s="136"/>
      <c r="V30" s="136"/>
      <c r="W30" s="136"/>
    </row>
    <row r="31" spans="2:23">
      <c r="E31" s="137"/>
      <c r="H31" s="136"/>
      <c r="M31" s="138"/>
      <c r="N31" s="138"/>
      <c r="O31" s="138"/>
      <c r="P31" s="138"/>
      <c r="T31" s="136"/>
      <c r="U31" s="136"/>
      <c r="V31" s="136"/>
      <c r="W31" s="136"/>
    </row>
    <row r="32" spans="2:23">
      <c r="E32" s="137"/>
      <c r="H32" s="136"/>
      <c r="M32" s="138"/>
      <c r="N32" s="138"/>
      <c r="O32" s="138"/>
      <c r="P32" s="138"/>
      <c r="T32" s="136"/>
      <c r="U32" s="136"/>
      <c r="V32" s="136"/>
      <c r="W32" s="136"/>
    </row>
    <row r="33" spans="5:23">
      <c r="E33" s="137"/>
      <c r="H33" s="136"/>
      <c r="M33" s="138"/>
      <c r="N33" s="138"/>
      <c r="O33" s="138"/>
      <c r="P33" s="138"/>
      <c r="T33" s="136"/>
      <c r="U33" s="136"/>
      <c r="V33" s="136"/>
      <c r="W33" s="136"/>
    </row>
    <row r="34" spans="5:23">
      <c r="E34" s="137"/>
      <c r="H34" s="136"/>
      <c r="M34" s="138"/>
      <c r="N34" s="138"/>
      <c r="O34" s="138"/>
      <c r="P34" s="138"/>
      <c r="T34" s="136"/>
      <c r="U34" s="136"/>
      <c r="V34" s="136"/>
      <c r="W34" s="136"/>
    </row>
    <row r="35" spans="5:23">
      <c r="E35" s="137"/>
      <c r="H35" s="136"/>
      <c r="M35" s="138"/>
      <c r="N35" s="138"/>
      <c r="O35" s="138"/>
      <c r="P35" s="138"/>
      <c r="T35" s="136"/>
      <c r="U35" s="136"/>
      <c r="V35" s="136"/>
      <c r="W35" s="136"/>
    </row>
    <row r="36" spans="5:23">
      <c r="E36" s="137"/>
      <c r="H36" s="136"/>
      <c r="M36" s="138"/>
      <c r="N36" s="138"/>
      <c r="O36" s="138"/>
      <c r="P36" s="138"/>
      <c r="T36" s="136"/>
      <c r="U36" s="136"/>
      <c r="V36" s="136"/>
      <c r="W36" s="136"/>
    </row>
    <row r="37" spans="5:23">
      <c r="E37" s="137"/>
      <c r="H37" s="136"/>
      <c r="M37" s="138"/>
      <c r="N37" s="138"/>
      <c r="O37" s="138"/>
      <c r="P37" s="138"/>
      <c r="T37" s="136"/>
      <c r="U37" s="136"/>
      <c r="V37" s="136"/>
      <c r="W37" s="136"/>
    </row>
    <row r="38" spans="5:23">
      <c r="E38" s="137"/>
      <c r="H38" s="136"/>
      <c r="M38" s="138"/>
      <c r="N38" s="138"/>
      <c r="O38" s="138"/>
      <c r="P38" s="138"/>
      <c r="T38" s="136"/>
      <c r="U38" s="136"/>
      <c r="V38" s="136"/>
      <c r="W38" s="136"/>
    </row>
    <row r="39" spans="5:23">
      <c r="E39" s="137"/>
      <c r="H39" s="136"/>
      <c r="M39" s="138"/>
      <c r="N39" s="138"/>
      <c r="O39" s="138"/>
      <c r="P39" s="138"/>
      <c r="T39" s="136"/>
      <c r="U39" s="136"/>
      <c r="V39" s="136"/>
      <c r="W39" s="136"/>
    </row>
    <row r="40" spans="5:23">
      <c r="E40" s="137"/>
      <c r="H40" s="136"/>
      <c r="M40" s="138"/>
      <c r="N40" s="138"/>
      <c r="O40" s="138"/>
      <c r="P40" s="138"/>
      <c r="T40" s="136"/>
      <c r="U40" s="136"/>
      <c r="V40" s="136"/>
      <c r="W40" s="136"/>
    </row>
    <row r="41" spans="5:23">
      <c r="E41" s="137"/>
      <c r="H41" s="136"/>
      <c r="M41" s="138"/>
      <c r="N41" s="138"/>
      <c r="O41" s="138"/>
      <c r="P41" s="138"/>
      <c r="T41" s="136"/>
      <c r="U41" s="136"/>
      <c r="V41" s="136"/>
      <c r="W41" s="136"/>
    </row>
    <row r="42" spans="5:23">
      <c r="E42" s="137"/>
      <c r="H42" s="136"/>
      <c r="M42" s="138"/>
      <c r="N42" s="138"/>
      <c r="O42" s="138"/>
      <c r="P42" s="138"/>
      <c r="T42" s="136"/>
      <c r="U42" s="136"/>
      <c r="V42" s="136"/>
      <c r="W42" s="136"/>
    </row>
    <row r="43" spans="5:23">
      <c r="E43" s="137"/>
      <c r="H43" s="136"/>
      <c r="M43" s="138"/>
      <c r="N43" s="138"/>
      <c r="O43" s="138"/>
      <c r="P43" s="138"/>
      <c r="T43" s="136"/>
      <c r="U43" s="136"/>
      <c r="V43" s="136"/>
      <c r="W43" s="136"/>
    </row>
    <row r="44" spans="5:23">
      <c r="E44" s="137"/>
      <c r="H44" s="136"/>
      <c r="M44" s="138"/>
      <c r="N44" s="138"/>
      <c r="O44" s="138"/>
      <c r="P44" s="138"/>
      <c r="T44" s="136"/>
      <c r="U44" s="136"/>
      <c r="V44" s="136"/>
      <c r="W44" s="136"/>
    </row>
    <row r="45" spans="5:23">
      <c r="E45" s="137"/>
      <c r="H45" s="136"/>
      <c r="M45" s="138"/>
      <c r="N45" s="138"/>
      <c r="O45" s="138"/>
      <c r="P45" s="138"/>
      <c r="T45" s="136"/>
      <c r="U45" s="136"/>
      <c r="V45" s="136"/>
      <c r="W45" s="136"/>
    </row>
    <row r="46" spans="5:23">
      <c r="E46" s="137"/>
      <c r="H46" s="136"/>
      <c r="M46" s="138"/>
      <c r="N46" s="138"/>
      <c r="O46" s="138"/>
      <c r="P46" s="138"/>
      <c r="T46" s="136"/>
      <c r="U46" s="136"/>
      <c r="V46" s="136"/>
      <c r="W46" s="136"/>
    </row>
    <row r="47" spans="5:23">
      <c r="E47" s="137"/>
      <c r="H47" s="136"/>
      <c r="M47" s="138"/>
      <c r="N47" s="138"/>
      <c r="O47" s="138"/>
      <c r="P47" s="138"/>
      <c r="T47" s="136"/>
      <c r="U47" s="136"/>
      <c r="V47" s="136"/>
      <c r="W47" s="136"/>
    </row>
    <row r="48" spans="5:23">
      <c r="E48" s="137"/>
      <c r="H48" s="136"/>
      <c r="M48" s="138"/>
      <c r="N48" s="138"/>
      <c r="O48" s="138"/>
      <c r="P48" s="138"/>
      <c r="T48" s="136"/>
      <c r="U48" s="136"/>
      <c r="V48" s="136"/>
      <c r="W48" s="136"/>
    </row>
    <row r="49" spans="5:23">
      <c r="E49" s="137"/>
      <c r="H49" s="136"/>
      <c r="M49" s="138"/>
      <c r="N49" s="138"/>
      <c r="O49" s="138"/>
      <c r="P49" s="138"/>
      <c r="T49" s="136"/>
      <c r="U49" s="136"/>
      <c r="V49" s="136"/>
      <c r="W49" s="136"/>
    </row>
    <row r="50" spans="5:23">
      <c r="E50" s="137"/>
      <c r="H50" s="136"/>
      <c r="M50" s="138"/>
      <c r="N50" s="138"/>
      <c r="O50" s="138"/>
      <c r="P50" s="138"/>
      <c r="T50" s="136"/>
      <c r="U50" s="136"/>
      <c r="V50" s="136"/>
      <c r="W50" s="136"/>
    </row>
    <row r="51" spans="5:23">
      <c r="E51" s="137"/>
      <c r="H51" s="136"/>
      <c r="M51" s="138"/>
      <c r="N51" s="138"/>
      <c r="O51" s="138"/>
      <c r="P51" s="138"/>
      <c r="T51" s="136"/>
      <c r="U51" s="136"/>
      <c r="V51" s="136"/>
      <c r="W51" s="136"/>
    </row>
    <row r="52" spans="5:23">
      <c r="E52" s="137"/>
      <c r="H52" s="136"/>
      <c r="M52" s="138"/>
      <c r="N52" s="138"/>
      <c r="O52" s="138"/>
      <c r="P52" s="138"/>
      <c r="T52" s="136"/>
      <c r="U52" s="136"/>
      <c r="V52" s="136"/>
      <c r="W52" s="136"/>
    </row>
    <row r="53" spans="5:23">
      <c r="E53" s="137"/>
      <c r="H53" s="136"/>
      <c r="M53" s="138"/>
      <c r="N53" s="138"/>
      <c r="O53" s="138"/>
      <c r="P53" s="138"/>
      <c r="T53" s="136"/>
      <c r="U53" s="136"/>
      <c r="V53" s="136"/>
      <c r="W53" s="136"/>
    </row>
  </sheetData>
  <mergeCells count="5">
    <mergeCell ref="B12:B13"/>
    <mergeCell ref="C12:C13"/>
    <mergeCell ref="D12:D13"/>
    <mergeCell ref="E12:G12"/>
    <mergeCell ref="H12:J12"/>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9523BE-F859-4303-B8B6-2604F1D83D29}">
  <dimension ref="A1:I53"/>
  <sheetViews>
    <sheetView topLeftCell="H43" workbookViewId="0">
      <selection activeCell="A5" sqref="A5"/>
    </sheetView>
  </sheetViews>
  <sheetFormatPr defaultColWidth="8.6640625" defaultRowHeight="14"/>
  <cols>
    <col min="1" max="1" width="29.58203125" style="242" customWidth="1"/>
    <col min="2" max="2" width="11.9140625" style="242" customWidth="1"/>
    <col min="3" max="3" width="26.33203125" style="242" customWidth="1"/>
    <col min="4" max="4" width="11.25" style="242" customWidth="1"/>
    <col min="5" max="9" width="29.58203125" style="242" customWidth="1"/>
    <col min="10" max="16384" width="8.6640625" style="242"/>
  </cols>
  <sheetData>
    <row r="1" spans="1:9" s="219" customFormat="1" ht="36" customHeight="1"/>
    <row r="2" spans="1:9" s="219" customFormat="1" ht="0.5" customHeight="1"/>
    <row r="3" spans="1:9" s="219" customFormat="1">
      <c r="A3" s="219" t="s">
        <v>292</v>
      </c>
    </row>
    <row r="4" spans="1:9" s="219" customFormat="1">
      <c r="A4" s="196" t="s">
        <v>291</v>
      </c>
    </row>
    <row r="5" spans="1:9" s="219" customFormat="1">
      <c r="A5" s="219" t="s">
        <v>341</v>
      </c>
      <c r="B5" s="219" t="s">
        <v>332</v>
      </c>
    </row>
    <row r="6" spans="1:9" s="219" customFormat="1">
      <c r="A6" s="219" t="s">
        <v>317</v>
      </c>
      <c r="B6" s="219" t="s">
        <v>318</v>
      </c>
    </row>
    <row r="7" spans="1:9" s="219" customFormat="1">
      <c r="A7" s="219" t="s">
        <v>319</v>
      </c>
      <c r="B7" s="238" t="s">
        <v>320</v>
      </c>
    </row>
    <row r="8" spans="1:9" s="219" customFormat="1">
      <c r="A8" s="219" t="s">
        <v>104</v>
      </c>
      <c r="B8" s="238" t="s">
        <v>321</v>
      </c>
    </row>
    <row r="9" spans="1:9" s="219" customFormat="1">
      <c r="A9" s="220"/>
    </row>
    <row r="10" spans="1:9" ht="44.25" customHeight="1">
      <c r="A10" s="239"/>
      <c r="B10" s="240"/>
      <c r="C10" s="241"/>
      <c r="D10" s="240"/>
      <c r="E10" s="241"/>
    </row>
    <row r="11" spans="1:9">
      <c r="B11" s="243"/>
      <c r="C11" s="243"/>
      <c r="D11" s="243"/>
      <c r="E11" s="243"/>
    </row>
    <row r="12" spans="1:9" ht="14.5" thickBot="1">
      <c r="B12" s="243"/>
      <c r="C12" s="243"/>
      <c r="D12" s="243"/>
      <c r="E12" s="243"/>
    </row>
    <row r="13" spans="1:9" ht="14.5" thickBot="1">
      <c r="A13" s="227" t="s">
        <v>305</v>
      </c>
      <c r="B13" s="228" t="s">
        <v>322</v>
      </c>
      <c r="C13" s="228" t="s">
        <v>41</v>
      </c>
      <c r="D13" s="228" t="s">
        <v>323</v>
      </c>
      <c r="E13" s="228" t="s">
        <v>324</v>
      </c>
      <c r="F13" s="244" t="s">
        <v>325</v>
      </c>
      <c r="G13" s="228" t="s">
        <v>326</v>
      </c>
      <c r="H13" s="228" t="s">
        <v>327</v>
      </c>
      <c r="I13" s="229" t="s">
        <v>328</v>
      </c>
    </row>
    <row r="14" spans="1:9">
      <c r="A14" s="607">
        <v>1</v>
      </c>
      <c r="B14" s="608" t="s">
        <v>175</v>
      </c>
      <c r="C14" s="608" t="s">
        <v>43</v>
      </c>
      <c r="D14" s="245">
        <v>2020</v>
      </c>
      <c r="E14" s="246">
        <v>0.58403400000000005</v>
      </c>
      <c r="F14" s="246">
        <v>6.5679999999999996</v>
      </c>
      <c r="G14" s="246">
        <v>8.7690000000000008E-3</v>
      </c>
      <c r="H14" s="246">
        <v>0</v>
      </c>
      <c r="I14" s="247">
        <v>7.1608029999999996</v>
      </c>
    </row>
    <row r="15" spans="1:9">
      <c r="A15" s="600"/>
      <c r="B15" s="602"/>
      <c r="C15" s="602"/>
      <c r="D15" s="248">
        <v>2021</v>
      </c>
      <c r="E15" s="249">
        <v>0.58392200000000005</v>
      </c>
      <c r="F15" s="249">
        <v>6.6619999999999999</v>
      </c>
      <c r="G15" s="249">
        <v>8.6339999999999993E-3</v>
      </c>
      <c r="H15" s="249">
        <v>0</v>
      </c>
      <c r="I15" s="250">
        <v>7.254556</v>
      </c>
    </row>
    <row r="16" spans="1:9">
      <c r="A16" s="599">
        <v>2</v>
      </c>
      <c r="B16" s="601" t="s">
        <v>131</v>
      </c>
      <c r="C16" s="601" t="s">
        <v>54</v>
      </c>
      <c r="D16" s="251">
        <v>2020</v>
      </c>
      <c r="E16" s="252">
        <v>9.5699999999999995E-4</v>
      </c>
      <c r="F16" s="252">
        <v>4.9219999999999997</v>
      </c>
      <c r="G16" s="252">
        <v>1.9932999999999999E-2</v>
      </c>
      <c r="H16" s="252">
        <v>1.7295370000000001</v>
      </c>
      <c r="I16" s="253">
        <v>6.6724269999999999</v>
      </c>
    </row>
    <row r="17" spans="1:9" ht="14.5" customHeight="1">
      <c r="A17" s="600"/>
      <c r="B17" s="602"/>
      <c r="C17" s="602"/>
      <c r="D17" s="248">
        <v>2021</v>
      </c>
      <c r="E17" s="249">
        <v>1.8100000000000001E-4</v>
      </c>
      <c r="F17" s="249">
        <v>5.2350000000000003</v>
      </c>
      <c r="G17" s="249">
        <v>2.5500000000000002E-4</v>
      </c>
      <c r="H17" s="249">
        <v>1.7429269999999999</v>
      </c>
      <c r="I17" s="250">
        <v>6.9783629999999999</v>
      </c>
    </row>
    <row r="18" spans="1:9">
      <c r="A18" s="599">
        <v>3</v>
      </c>
      <c r="B18" s="601" t="s">
        <v>133</v>
      </c>
      <c r="C18" s="601" t="s">
        <v>329</v>
      </c>
      <c r="D18" s="251">
        <v>2020</v>
      </c>
      <c r="E18" s="252">
        <v>0.49024299999999998</v>
      </c>
      <c r="F18" s="252">
        <v>5.2679999999999998</v>
      </c>
      <c r="G18" s="252">
        <v>1.48E-3</v>
      </c>
      <c r="H18" s="252">
        <v>0</v>
      </c>
      <c r="I18" s="253">
        <v>5.7597230000000001</v>
      </c>
    </row>
    <row r="19" spans="1:9">
      <c r="A19" s="600"/>
      <c r="B19" s="602"/>
      <c r="C19" s="602"/>
      <c r="D19" s="248">
        <v>2021</v>
      </c>
      <c r="E19" s="249">
        <v>0.51979299999999995</v>
      </c>
      <c r="F19" s="249">
        <v>5.3390000000000004</v>
      </c>
      <c r="G19" s="249">
        <v>1.6594999999999999E-2</v>
      </c>
      <c r="H19" s="249">
        <v>0</v>
      </c>
      <c r="I19" s="250">
        <v>5.8753880000000001</v>
      </c>
    </row>
    <row r="20" spans="1:9">
      <c r="A20" s="599">
        <v>4</v>
      </c>
      <c r="B20" s="601" t="s">
        <v>179</v>
      </c>
      <c r="C20" s="601" t="s">
        <v>44</v>
      </c>
      <c r="D20" s="251">
        <v>2020</v>
      </c>
      <c r="E20" s="252">
        <v>3.6523620000000001</v>
      </c>
      <c r="F20" s="252">
        <v>1.099</v>
      </c>
      <c r="G20" s="252">
        <v>0.32218799999999997</v>
      </c>
      <c r="H20" s="252">
        <v>0</v>
      </c>
      <c r="I20" s="253">
        <v>5.07355</v>
      </c>
    </row>
    <row r="21" spans="1:9">
      <c r="A21" s="600"/>
      <c r="B21" s="602"/>
      <c r="C21" s="602"/>
      <c r="D21" s="248">
        <v>2021</v>
      </c>
      <c r="E21" s="249">
        <v>3.6963159999999999</v>
      </c>
      <c r="F21" s="249">
        <v>1.099</v>
      </c>
      <c r="G21" s="249">
        <v>0.312164</v>
      </c>
      <c r="H21" s="249">
        <v>0</v>
      </c>
      <c r="I21" s="250">
        <v>5.1074799999999998</v>
      </c>
    </row>
    <row r="22" spans="1:9">
      <c r="A22" s="599">
        <v>5</v>
      </c>
      <c r="B22" s="601" t="s">
        <v>185</v>
      </c>
      <c r="C22" s="601" t="s">
        <v>42</v>
      </c>
      <c r="D22" s="251">
        <v>2020</v>
      </c>
      <c r="E22" s="252">
        <v>0.166906</v>
      </c>
      <c r="F22" s="252">
        <v>3.6349999999999998</v>
      </c>
      <c r="G22" s="252">
        <v>1.0692999999999999E-2</v>
      </c>
      <c r="H22" s="252">
        <v>0</v>
      </c>
      <c r="I22" s="253">
        <v>3.8125990000000001</v>
      </c>
    </row>
    <row r="23" spans="1:9">
      <c r="A23" s="600"/>
      <c r="B23" s="602"/>
      <c r="C23" s="602"/>
      <c r="D23" s="248">
        <v>2021</v>
      </c>
      <c r="E23" s="249">
        <v>0.129001</v>
      </c>
      <c r="F23" s="249">
        <v>4.2889999999999997</v>
      </c>
      <c r="G23" s="249">
        <v>1.1788E-2</v>
      </c>
      <c r="H23" s="249">
        <v>0</v>
      </c>
      <c r="I23" s="250">
        <v>4.4297890000000004</v>
      </c>
    </row>
    <row r="24" spans="1:9">
      <c r="A24" s="599">
        <v>6</v>
      </c>
      <c r="B24" s="601" t="s">
        <v>121</v>
      </c>
      <c r="C24" s="601" t="s">
        <v>48</v>
      </c>
      <c r="D24" s="251">
        <v>2020</v>
      </c>
      <c r="E24" s="252">
        <v>7.2277999999999995E-2</v>
      </c>
      <c r="F24" s="252">
        <v>3.5470000000000002</v>
      </c>
      <c r="G24" s="252">
        <v>1.6699999999999999E-4</v>
      </c>
      <c r="H24" s="252">
        <v>0</v>
      </c>
      <c r="I24" s="253">
        <v>3.6194449999999998</v>
      </c>
    </row>
    <row r="25" spans="1:9">
      <c r="A25" s="600"/>
      <c r="B25" s="602"/>
      <c r="C25" s="602"/>
      <c r="D25" s="248">
        <v>2021</v>
      </c>
      <c r="E25" s="249">
        <v>7.2225999999999999E-2</v>
      </c>
      <c r="F25" s="249">
        <v>4.3140000000000001</v>
      </c>
      <c r="G25" s="249">
        <v>1.8699999999999999E-4</v>
      </c>
      <c r="H25" s="249">
        <v>0</v>
      </c>
      <c r="I25" s="250">
        <v>4.3864130000000001</v>
      </c>
    </row>
    <row r="26" spans="1:9">
      <c r="A26" s="599">
        <v>7</v>
      </c>
      <c r="B26" s="601" t="s">
        <v>141</v>
      </c>
      <c r="C26" s="601" t="s">
        <v>45</v>
      </c>
      <c r="D26" s="251">
        <v>2020</v>
      </c>
      <c r="E26" s="252">
        <v>0.800454</v>
      </c>
      <c r="F26" s="252">
        <v>2.06</v>
      </c>
      <c r="G26" s="252">
        <v>1.9009999999999999E-3</v>
      </c>
      <c r="H26" s="252">
        <v>0</v>
      </c>
      <c r="I26" s="253">
        <v>2.862355</v>
      </c>
    </row>
    <row r="27" spans="1:9">
      <c r="A27" s="600"/>
      <c r="B27" s="602"/>
      <c r="C27" s="602"/>
      <c r="D27" s="248">
        <v>2021</v>
      </c>
      <c r="E27" s="249">
        <v>0.78069900000000003</v>
      </c>
      <c r="F27" s="249">
        <v>3.589</v>
      </c>
      <c r="G27" s="249">
        <v>1.9910000000000001E-3</v>
      </c>
      <c r="H27" s="249">
        <v>0</v>
      </c>
      <c r="I27" s="250">
        <v>4.3716900000000001</v>
      </c>
    </row>
    <row r="28" spans="1:9">
      <c r="A28" s="599">
        <v>8</v>
      </c>
      <c r="B28" s="601" t="s">
        <v>174</v>
      </c>
      <c r="C28" s="601" t="s">
        <v>312</v>
      </c>
      <c r="D28" s="251">
        <v>2020</v>
      </c>
      <c r="E28" s="252">
        <v>1.0402880000000001</v>
      </c>
      <c r="F28" s="252">
        <v>2.2759999999999998</v>
      </c>
      <c r="G28" s="252">
        <v>1.6022999999999999E-2</v>
      </c>
      <c r="H28" s="252">
        <v>0</v>
      </c>
      <c r="I28" s="253">
        <v>3.3323109999999998</v>
      </c>
    </row>
    <row r="29" spans="1:9">
      <c r="A29" s="600"/>
      <c r="B29" s="602"/>
      <c r="C29" s="602"/>
      <c r="D29" s="248">
        <v>2021</v>
      </c>
      <c r="E29" s="249">
        <v>1.066567</v>
      </c>
      <c r="F29" s="249">
        <v>3.1749999999999998</v>
      </c>
      <c r="G29" s="249">
        <v>2.4663999999999998E-2</v>
      </c>
      <c r="H29" s="249">
        <v>0</v>
      </c>
      <c r="I29" s="250">
        <v>4.2662310000000003</v>
      </c>
    </row>
    <row r="30" spans="1:9">
      <c r="A30" s="599">
        <v>9</v>
      </c>
      <c r="B30" s="601" t="s">
        <v>164</v>
      </c>
      <c r="C30" s="601" t="s">
        <v>47</v>
      </c>
      <c r="D30" s="251">
        <v>2020</v>
      </c>
      <c r="E30" s="252">
        <v>6.6056000000000004E-2</v>
      </c>
      <c r="F30" s="252">
        <v>2.73</v>
      </c>
      <c r="G30" s="252">
        <v>2.787E-3</v>
      </c>
      <c r="H30" s="252">
        <v>0</v>
      </c>
      <c r="I30" s="253">
        <v>2.7988430000000002</v>
      </c>
    </row>
    <row r="31" spans="1:9">
      <c r="A31" s="600"/>
      <c r="B31" s="602"/>
      <c r="C31" s="602"/>
      <c r="D31" s="248">
        <v>2021</v>
      </c>
      <c r="E31" s="249">
        <v>7.1184999999999998E-2</v>
      </c>
      <c r="F31" s="249">
        <v>3.2280000000000002</v>
      </c>
      <c r="G31" s="249">
        <v>1.498E-3</v>
      </c>
      <c r="H31" s="249">
        <v>0</v>
      </c>
      <c r="I31" s="250">
        <v>3.3006829999999998</v>
      </c>
    </row>
    <row r="32" spans="1:9">
      <c r="A32" s="599">
        <v>10</v>
      </c>
      <c r="B32" s="601" t="s">
        <v>150</v>
      </c>
      <c r="C32" s="601" t="s">
        <v>64</v>
      </c>
      <c r="D32" s="251">
        <v>2020</v>
      </c>
      <c r="E32" s="252">
        <v>3.0094720000000001</v>
      </c>
      <c r="F32" s="252">
        <v>0</v>
      </c>
      <c r="G32" s="252">
        <v>4.8659999999999997E-3</v>
      </c>
      <c r="H32" s="252">
        <v>0</v>
      </c>
      <c r="I32" s="253">
        <v>3.014338</v>
      </c>
    </row>
    <row r="33" spans="1:9">
      <c r="A33" s="600"/>
      <c r="B33" s="602"/>
      <c r="C33" s="602"/>
      <c r="D33" s="248">
        <v>2021</v>
      </c>
      <c r="E33" s="249">
        <v>3.0143840000000002</v>
      </c>
      <c r="F33" s="249">
        <v>0</v>
      </c>
      <c r="G33" s="249">
        <v>3.5753E-2</v>
      </c>
      <c r="H33" s="249">
        <v>0</v>
      </c>
      <c r="I33" s="250">
        <v>3.0501369999999999</v>
      </c>
    </row>
    <row r="34" spans="1:9">
      <c r="A34" s="599">
        <v>11</v>
      </c>
      <c r="B34" s="601" t="s">
        <v>171</v>
      </c>
      <c r="C34" s="601" t="s">
        <v>49</v>
      </c>
      <c r="D34" s="251">
        <v>2020</v>
      </c>
      <c r="E34" s="252">
        <v>1.1220000000000001E-2</v>
      </c>
      <c r="F34" s="252">
        <v>2.968</v>
      </c>
      <c r="G34" s="252">
        <v>1.3228999999999999E-2</v>
      </c>
      <c r="H34" s="252">
        <v>0</v>
      </c>
      <c r="I34" s="253">
        <v>2.9924490000000001</v>
      </c>
    </row>
    <row r="35" spans="1:9">
      <c r="A35" s="600"/>
      <c r="B35" s="602"/>
      <c r="C35" s="602"/>
      <c r="D35" s="248">
        <v>2021</v>
      </c>
      <c r="E35" s="249">
        <v>4.9800000000000001E-3</v>
      </c>
      <c r="F35" s="249">
        <v>2.968</v>
      </c>
      <c r="G35" s="249">
        <v>1.3501000000000001E-2</v>
      </c>
      <c r="H35" s="249">
        <v>0</v>
      </c>
      <c r="I35" s="250">
        <v>2.9864809999999999</v>
      </c>
    </row>
    <row r="36" spans="1:9">
      <c r="A36" s="599">
        <v>12</v>
      </c>
      <c r="B36" s="601" t="s">
        <v>166</v>
      </c>
      <c r="C36" s="601" t="s">
        <v>286</v>
      </c>
      <c r="D36" s="251">
        <v>2020</v>
      </c>
      <c r="E36" s="252">
        <v>2.3482430000000001</v>
      </c>
      <c r="F36" s="252">
        <v>0.13100000000000001</v>
      </c>
      <c r="G36" s="252">
        <v>0</v>
      </c>
      <c r="H36" s="252">
        <v>0</v>
      </c>
      <c r="I36" s="253">
        <v>2.4792429999999999</v>
      </c>
    </row>
    <row r="37" spans="1:9">
      <c r="A37" s="600"/>
      <c r="B37" s="602"/>
      <c r="C37" s="602"/>
      <c r="D37" s="248">
        <v>2021</v>
      </c>
      <c r="E37" s="249">
        <v>2.3482430000000001</v>
      </c>
      <c r="F37" s="249">
        <v>1.2E-2</v>
      </c>
      <c r="G37" s="249">
        <v>0</v>
      </c>
      <c r="H37" s="249">
        <v>0</v>
      </c>
      <c r="I37" s="250">
        <v>2.3602430000000001</v>
      </c>
    </row>
    <row r="38" spans="1:9">
      <c r="A38" s="599">
        <v>13</v>
      </c>
      <c r="B38" s="601" t="s">
        <v>172</v>
      </c>
      <c r="C38" s="601" t="s">
        <v>70</v>
      </c>
      <c r="D38" s="251">
        <v>2020</v>
      </c>
      <c r="E38" s="252">
        <v>0.314438</v>
      </c>
      <c r="F38" s="252">
        <v>1.4359999999999999</v>
      </c>
      <c r="G38" s="252">
        <v>3.7629999999999999E-3</v>
      </c>
      <c r="H38" s="252">
        <v>0</v>
      </c>
      <c r="I38" s="253">
        <v>1.7542009999999999</v>
      </c>
    </row>
    <row r="39" spans="1:9">
      <c r="A39" s="600"/>
      <c r="B39" s="602"/>
      <c r="C39" s="602"/>
      <c r="D39" s="248">
        <v>2021</v>
      </c>
      <c r="E39" s="249">
        <v>0.32087900000000003</v>
      </c>
      <c r="F39" s="249">
        <v>1.369</v>
      </c>
      <c r="G39" s="249">
        <v>3.9610000000000001E-3</v>
      </c>
      <c r="H39" s="249">
        <v>0</v>
      </c>
      <c r="I39" s="250">
        <v>1.69384</v>
      </c>
    </row>
    <row r="40" spans="1:9">
      <c r="A40" s="599">
        <v>14</v>
      </c>
      <c r="B40" s="601" t="s">
        <v>125</v>
      </c>
      <c r="C40" s="601" t="s">
        <v>76</v>
      </c>
      <c r="D40" s="251">
        <v>2020</v>
      </c>
      <c r="E40" s="252">
        <v>2.0251999999999999E-2</v>
      </c>
      <c r="F40" s="252">
        <v>1.075</v>
      </c>
      <c r="G40" s="252">
        <v>3.0000000000000001E-5</v>
      </c>
      <c r="H40" s="252">
        <v>0</v>
      </c>
      <c r="I40" s="253">
        <v>1.0952820000000001</v>
      </c>
    </row>
    <row r="41" spans="1:9">
      <c r="A41" s="600"/>
      <c r="B41" s="602"/>
      <c r="C41" s="602"/>
      <c r="D41" s="248">
        <v>2021</v>
      </c>
      <c r="E41" s="249">
        <v>2.2290999999999998E-2</v>
      </c>
      <c r="F41" s="249">
        <v>1.58</v>
      </c>
      <c r="G41" s="249">
        <v>2.9E-5</v>
      </c>
      <c r="H41" s="249">
        <v>0</v>
      </c>
      <c r="I41" s="250">
        <v>1.60232</v>
      </c>
    </row>
    <row r="42" spans="1:9">
      <c r="A42" s="599">
        <v>15</v>
      </c>
      <c r="B42" s="601" t="s">
        <v>165</v>
      </c>
      <c r="C42" s="601" t="s">
        <v>61</v>
      </c>
      <c r="D42" s="251">
        <v>2020</v>
      </c>
      <c r="E42" s="252">
        <v>1.4389400000000001</v>
      </c>
      <c r="F42" s="252">
        <v>0.104</v>
      </c>
      <c r="G42" s="252">
        <v>9.7940000000000006E-3</v>
      </c>
      <c r="H42" s="252">
        <v>0</v>
      </c>
      <c r="I42" s="253">
        <v>1.5527340000000001</v>
      </c>
    </row>
    <row r="43" spans="1:9">
      <c r="A43" s="600"/>
      <c r="B43" s="602"/>
      <c r="C43" s="602"/>
      <c r="D43" s="248">
        <v>2021</v>
      </c>
      <c r="E43" s="249">
        <v>1.43838</v>
      </c>
      <c r="F43" s="249">
        <v>0.104</v>
      </c>
      <c r="G43" s="249">
        <v>1.0161999999999999E-2</v>
      </c>
      <c r="H43" s="249">
        <v>0</v>
      </c>
      <c r="I43" s="250">
        <v>1.5525420000000001</v>
      </c>
    </row>
    <row r="44" spans="1:9">
      <c r="A44" s="599">
        <v>16</v>
      </c>
      <c r="B44" s="601" t="s">
        <v>180</v>
      </c>
      <c r="C44" s="601" t="s">
        <v>52</v>
      </c>
      <c r="D44" s="251">
        <v>2020</v>
      </c>
      <c r="E44" s="252">
        <v>1.421133</v>
      </c>
      <c r="F44" s="252">
        <v>1E-3</v>
      </c>
      <c r="G44" s="252">
        <v>2.5236000000000001E-2</v>
      </c>
      <c r="H44" s="252">
        <v>0</v>
      </c>
      <c r="I44" s="253">
        <v>1.4473689999999999</v>
      </c>
    </row>
    <row r="45" spans="1:9">
      <c r="A45" s="600"/>
      <c r="B45" s="602"/>
      <c r="C45" s="602"/>
      <c r="D45" s="248">
        <v>2021</v>
      </c>
      <c r="E45" s="249">
        <v>1.4752339999999999</v>
      </c>
      <c r="F45" s="249">
        <v>1.6999999999999999E-3</v>
      </c>
      <c r="G45" s="249">
        <v>2.3105000000000001E-2</v>
      </c>
      <c r="H45" s="249">
        <v>0</v>
      </c>
      <c r="I45" s="250">
        <v>1.5000389999999999</v>
      </c>
    </row>
    <row r="46" spans="1:9">
      <c r="A46" s="599">
        <v>17</v>
      </c>
      <c r="B46" s="601" t="s">
        <v>148</v>
      </c>
      <c r="C46" s="601" t="s">
        <v>46</v>
      </c>
      <c r="D46" s="251">
        <v>2020</v>
      </c>
      <c r="E46" s="252">
        <v>0.27037699999999998</v>
      </c>
      <c r="F46" s="252">
        <v>1.224</v>
      </c>
      <c r="G46" s="252">
        <v>1.2670000000000001E-2</v>
      </c>
      <c r="H46" s="252">
        <v>0</v>
      </c>
      <c r="I46" s="253">
        <v>1.507047</v>
      </c>
    </row>
    <row r="47" spans="1:9">
      <c r="A47" s="600"/>
      <c r="B47" s="602"/>
      <c r="C47" s="602"/>
      <c r="D47" s="248">
        <v>2021</v>
      </c>
      <c r="E47" s="249">
        <v>0.25894299999999998</v>
      </c>
      <c r="F47" s="249">
        <v>1.1870000000000001</v>
      </c>
      <c r="G47" s="249">
        <v>7.0780000000000001E-3</v>
      </c>
      <c r="H47" s="249">
        <v>0</v>
      </c>
      <c r="I47" s="250">
        <v>1.4530209999999999</v>
      </c>
    </row>
    <row r="48" spans="1:9">
      <c r="A48" s="599">
        <v>18</v>
      </c>
      <c r="B48" s="601" t="s">
        <v>330</v>
      </c>
      <c r="C48" s="601" t="s">
        <v>331</v>
      </c>
      <c r="D48" s="251">
        <v>2020</v>
      </c>
      <c r="E48" s="252">
        <v>1.210596</v>
      </c>
      <c r="F48" s="252">
        <v>0</v>
      </c>
      <c r="G48" s="252">
        <v>0.24315700000000001</v>
      </c>
      <c r="H48" s="252">
        <v>0</v>
      </c>
      <c r="I48" s="253">
        <v>1.4537530000000001</v>
      </c>
    </row>
    <row r="49" spans="1:9">
      <c r="A49" s="600"/>
      <c r="B49" s="602"/>
      <c r="C49" s="602"/>
      <c r="D49" s="248">
        <v>2021</v>
      </c>
      <c r="E49" s="249">
        <v>1.1587229999999999</v>
      </c>
      <c r="F49" s="249">
        <v>0</v>
      </c>
      <c r="G49" s="249">
        <v>0.20912900000000001</v>
      </c>
      <c r="H49" s="249">
        <v>0</v>
      </c>
      <c r="I49" s="250">
        <v>1.3678520000000001</v>
      </c>
    </row>
    <row r="50" spans="1:9">
      <c r="A50" s="599">
        <v>19</v>
      </c>
      <c r="B50" s="601" t="s">
        <v>127</v>
      </c>
      <c r="C50" s="601" t="s">
        <v>59</v>
      </c>
      <c r="D50" s="251">
        <v>2020</v>
      </c>
      <c r="E50" s="252">
        <v>0.43639600000000001</v>
      </c>
      <c r="F50" s="252">
        <v>1.0029999999999999</v>
      </c>
      <c r="G50" s="252">
        <v>6.8089999999999999E-3</v>
      </c>
      <c r="H50" s="252">
        <v>0</v>
      </c>
      <c r="I50" s="253">
        <v>1.446205</v>
      </c>
    </row>
    <row r="51" spans="1:9">
      <c r="A51" s="600"/>
      <c r="B51" s="602"/>
      <c r="C51" s="602"/>
      <c r="D51" s="248">
        <v>2021</v>
      </c>
      <c r="E51" s="249">
        <v>0.44609599999999999</v>
      </c>
      <c r="F51" s="249">
        <v>0.90900000000000003</v>
      </c>
      <c r="G51" s="249">
        <v>6.0590000000000001E-3</v>
      </c>
      <c r="H51" s="249">
        <v>0</v>
      </c>
      <c r="I51" s="250">
        <v>1.3611549999999999</v>
      </c>
    </row>
    <row r="52" spans="1:9">
      <c r="A52" s="603">
        <v>20</v>
      </c>
      <c r="B52" s="605" t="s">
        <v>153</v>
      </c>
      <c r="C52" s="605" t="s">
        <v>60</v>
      </c>
      <c r="D52" s="136">
        <v>2020</v>
      </c>
      <c r="E52" s="209">
        <v>1.349925</v>
      </c>
      <c r="F52" s="209">
        <v>7.0000000000000001E-3</v>
      </c>
      <c r="G52" s="209">
        <v>1.0278000000000001E-2</v>
      </c>
      <c r="H52" s="209">
        <v>0</v>
      </c>
      <c r="I52" s="210">
        <v>1.3672029999999999</v>
      </c>
    </row>
    <row r="53" spans="1:9" ht="14.5" thickBot="1">
      <c r="A53" s="604"/>
      <c r="B53" s="606"/>
      <c r="C53" s="606"/>
      <c r="D53" s="213">
        <v>2021</v>
      </c>
      <c r="E53" s="216">
        <v>1.3362579999999999</v>
      </c>
      <c r="F53" s="216">
        <v>5.0000000000000002E-5</v>
      </c>
      <c r="G53" s="216">
        <v>8.829E-3</v>
      </c>
      <c r="H53" s="216">
        <v>0</v>
      </c>
      <c r="I53" s="217">
        <v>1.345137</v>
      </c>
    </row>
  </sheetData>
  <mergeCells count="60">
    <mergeCell ref="A14:A15"/>
    <mergeCell ref="B14:B15"/>
    <mergeCell ref="C14:C15"/>
    <mergeCell ref="A16:A17"/>
    <mergeCell ref="B16:B17"/>
    <mergeCell ref="C16:C17"/>
    <mergeCell ref="A18:A19"/>
    <mergeCell ref="B18:B19"/>
    <mergeCell ref="C18:C19"/>
    <mergeCell ref="A20:A21"/>
    <mergeCell ref="B20:B21"/>
    <mergeCell ref="C20:C21"/>
    <mergeCell ref="A22:A23"/>
    <mergeCell ref="B22:B23"/>
    <mergeCell ref="C22:C23"/>
    <mergeCell ref="A24:A25"/>
    <mergeCell ref="B24:B25"/>
    <mergeCell ref="C24:C25"/>
    <mergeCell ref="A26:A27"/>
    <mergeCell ref="B26:B27"/>
    <mergeCell ref="C26:C27"/>
    <mergeCell ref="A28:A29"/>
    <mergeCell ref="B28:B29"/>
    <mergeCell ref="C28:C29"/>
    <mergeCell ref="A30:A31"/>
    <mergeCell ref="B30:B31"/>
    <mergeCell ref="C30:C31"/>
    <mergeCell ref="A32:A33"/>
    <mergeCell ref="B32:B33"/>
    <mergeCell ref="C32:C33"/>
    <mergeCell ref="A34:A35"/>
    <mergeCell ref="B34:B35"/>
    <mergeCell ref="C34:C35"/>
    <mergeCell ref="A36:A37"/>
    <mergeCell ref="B36:B37"/>
    <mergeCell ref="C36:C37"/>
    <mergeCell ref="A38:A39"/>
    <mergeCell ref="B38:B39"/>
    <mergeCell ref="C38:C39"/>
    <mergeCell ref="A40:A41"/>
    <mergeCell ref="B40:B41"/>
    <mergeCell ref="C40:C41"/>
    <mergeCell ref="A42:A43"/>
    <mergeCell ref="B42:B43"/>
    <mergeCell ref="C42:C43"/>
    <mergeCell ref="A44:A45"/>
    <mergeCell ref="B44:B45"/>
    <mergeCell ref="C44:C45"/>
    <mergeCell ref="A46:A47"/>
    <mergeCell ref="B46:B47"/>
    <mergeCell ref="C46:C47"/>
    <mergeCell ref="A48:A49"/>
    <mergeCell ref="B48:B49"/>
    <mergeCell ref="C48:C49"/>
    <mergeCell ref="A50:A51"/>
    <mergeCell ref="B50:B51"/>
    <mergeCell ref="C50:C51"/>
    <mergeCell ref="A52:A53"/>
    <mergeCell ref="B52:B53"/>
    <mergeCell ref="C52:C53"/>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890FB5-D87C-4E3D-80F4-18B567BF0267}">
  <dimension ref="A1:P49"/>
  <sheetViews>
    <sheetView topLeftCell="C9" workbookViewId="0">
      <selection activeCell="B18" sqref="B18"/>
    </sheetView>
  </sheetViews>
  <sheetFormatPr defaultColWidth="8.08203125" defaultRowHeight="14"/>
  <cols>
    <col min="1" max="1" width="15.83203125" style="257" customWidth="1"/>
    <col min="2" max="2" width="19.33203125" style="257" customWidth="1"/>
    <col min="3" max="3" width="28.5" style="257" customWidth="1"/>
    <col min="4" max="4" width="14.08203125" style="257" customWidth="1"/>
    <col min="5" max="5" width="11.58203125" style="257" customWidth="1"/>
    <col min="6" max="6" width="12.83203125" style="257" customWidth="1"/>
    <col min="7" max="7" width="12.5" style="257" customWidth="1"/>
    <col min="8" max="8" width="14.08203125" style="257" customWidth="1"/>
    <col min="9" max="9" width="11" style="257" customWidth="1"/>
    <col min="10" max="10" width="8.08203125" style="257"/>
    <col min="11" max="11" width="7.58203125" style="257" bestFit="1" customWidth="1"/>
    <col min="12" max="12" width="12.75" style="257" bestFit="1" customWidth="1"/>
    <col min="13" max="13" width="12" style="257" bestFit="1" customWidth="1"/>
    <col min="14" max="14" width="18.33203125" style="257" bestFit="1" customWidth="1"/>
    <col min="15" max="16384" width="8.08203125" style="257"/>
  </cols>
  <sheetData>
    <row r="1" spans="1:6">
      <c r="A1" s="219"/>
    </row>
    <row r="2" spans="1:6">
      <c r="A2" s="219"/>
    </row>
    <row r="3" spans="1:6" ht="21" customHeight="1">
      <c r="A3" s="219" t="s">
        <v>292</v>
      </c>
    </row>
    <row r="4" spans="1:6">
      <c r="A4" s="257" t="s">
        <v>338</v>
      </c>
    </row>
    <row r="5" spans="1:6">
      <c r="A5" s="257" t="s">
        <v>340</v>
      </c>
      <c r="B5" s="257" t="s">
        <v>342</v>
      </c>
    </row>
    <row r="6" spans="1:6">
      <c r="A6" s="219" t="s">
        <v>317</v>
      </c>
      <c r="B6" s="257" t="s">
        <v>339</v>
      </c>
    </row>
    <row r="7" spans="1:6">
      <c r="A7" s="257" t="s">
        <v>319</v>
      </c>
      <c r="B7" s="257" t="s">
        <v>333</v>
      </c>
    </row>
    <row r="8" spans="1:6">
      <c r="A8" s="257" t="s">
        <v>104</v>
      </c>
      <c r="B8" s="257" t="s">
        <v>334</v>
      </c>
    </row>
    <row r="9" spans="1:6">
      <c r="B9" s="258"/>
    </row>
    <row r="10" spans="1:6">
      <c r="B10" s="294"/>
      <c r="C10" s="295" t="s">
        <v>335</v>
      </c>
      <c r="D10" s="295" t="s">
        <v>336</v>
      </c>
      <c r="E10" s="298" t="s">
        <v>337</v>
      </c>
    </row>
    <row r="11" spans="1:6">
      <c r="B11" s="300">
        <v>2017</v>
      </c>
      <c r="C11" s="297">
        <v>22.599028040321109</v>
      </c>
      <c r="D11" s="301">
        <v>6.2666989875903809</v>
      </c>
      <c r="E11" s="301">
        <v>28.86572702791149</v>
      </c>
    </row>
    <row r="12" spans="1:6" s="263" customFormat="1">
      <c r="B12" s="300">
        <v>2018</v>
      </c>
      <c r="C12" s="297">
        <v>24.82608957704106</v>
      </c>
      <c r="D12" s="302">
        <v>5.7311049054805929</v>
      </c>
      <c r="E12" s="302">
        <v>30.557194482521652</v>
      </c>
    </row>
    <row r="13" spans="1:6">
      <c r="B13" s="300">
        <v>2019</v>
      </c>
      <c r="C13" s="297">
        <v>24.247891428547675</v>
      </c>
      <c r="D13" s="301">
        <v>6.2244567367104988</v>
      </c>
      <c r="E13" s="301">
        <v>30.472348165258175</v>
      </c>
    </row>
    <row r="14" spans="1:6">
      <c r="B14" s="300">
        <v>2020</v>
      </c>
      <c r="C14" s="297">
        <v>24.007019123371336</v>
      </c>
      <c r="D14" s="301">
        <v>6.5452186232657503</v>
      </c>
      <c r="E14" s="301">
        <v>30.552237746637086</v>
      </c>
      <c r="F14" s="265"/>
    </row>
    <row r="15" spans="1:6">
      <c r="B15" s="299">
        <v>2021</v>
      </c>
      <c r="C15" s="296">
        <v>24.880467599340069</v>
      </c>
      <c r="D15" s="304">
        <v>6.4375044949999998</v>
      </c>
      <c r="E15" s="303">
        <v>31.317972094340067</v>
      </c>
      <c r="F15" s="265"/>
    </row>
    <row r="16" spans="1:6">
      <c r="B16" s="291"/>
      <c r="E16" s="265"/>
      <c r="F16" s="265"/>
    </row>
    <row r="17" spans="1:16">
      <c r="B17" s="291"/>
      <c r="E17" s="265"/>
      <c r="F17" s="265"/>
    </row>
    <row r="18" spans="1:16">
      <c r="B18" s="265"/>
      <c r="D18" s="259"/>
      <c r="E18" s="265"/>
      <c r="F18" s="265"/>
      <c r="G18" s="259"/>
      <c r="H18" s="265"/>
    </row>
    <row r="19" spans="1:16">
      <c r="B19" s="265"/>
      <c r="D19" s="259"/>
      <c r="E19" s="265"/>
      <c r="F19" s="265"/>
      <c r="G19" s="259"/>
      <c r="H19" s="265"/>
    </row>
    <row r="20" spans="1:16">
      <c r="B20" s="265"/>
      <c r="D20" s="259"/>
      <c r="E20" s="265"/>
      <c r="F20" s="265"/>
      <c r="G20" s="259"/>
      <c r="H20" s="265"/>
    </row>
    <row r="21" spans="1:16">
      <c r="B21" s="265"/>
      <c r="C21" s="265"/>
      <c r="D21" s="259"/>
      <c r="E21" s="265"/>
      <c r="F21" s="265"/>
      <c r="G21" s="259"/>
      <c r="H21" s="265"/>
    </row>
    <row r="22" spans="1:16">
      <c r="B22" s="265"/>
      <c r="C22" s="268"/>
      <c r="D22" s="259"/>
      <c r="E22" s="265"/>
      <c r="F22" s="265"/>
      <c r="G22" s="259"/>
      <c r="H22" s="265"/>
    </row>
    <row r="23" spans="1:16">
      <c r="B23" s="256"/>
      <c r="D23" s="259"/>
      <c r="E23" s="265"/>
      <c r="F23" s="265"/>
      <c r="G23" s="259"/>
      <c r="H23" s="265"/>
    </row>
    <row r="24" spans="1:16">
      <c r="D24" s="269"/>
      <c r="E24" s="267"/>
      <c r="F24" s="265"/>
      <c r="G24" s="269"/>
      <c r="H24" s="267"/>
    </row>
    <row r="25" spans="1:16">
      <c r="E25" s="265"/>
      <c r="F25" s="270"/>
      <c r="H25" s="265"/>
    </row>
    <row r="26" spans="1:16">
      <c r="D26" s="256"/>
      <c r="E26" s="256"/>
      <c r="F26" s="256"/>
      <c r="G26" s="256"/>
      <c r="H26" s="267"/>
      <c r="N26" s="256"/>
      <c r="O26" s="271"/>
      <c r="P26" s="272"/>
    </row>
    <row r="29" spans="1:16">
      <c r="A29" s="256"/>
    </row>
    <row r="31" spans="1:16">
      <c r="F31" s="275"/>
    </row>
    <row r="32" spans="1:16">
      <c r="D32" s="256"/>
      <c r="E32" s="256"/>
      <c r="F32" s="292"/>
      <c r="G32" s="256"/>
      <c r="H32" s="273"/>
    </row>
    <row r="33" spans="1:12">
      <c r="D33" s="256"/>
      <c r="E33" s="256"/>
    </row>
    <row r="35" spans="1:12">
      <c r="F35" s="275"/>
      <c r="G35" s="274"/>
    </row>
    <row r="36" spans="1:12">
      <c r="F36" s="293"/>
    </row>
    <row r="37" spans="1:12">
      <c r="B37" s="256"/>
      <c r="C37" s="256"/>
      <c r="D37" s="256"/>
      <c r="E37" s="256"/>
    </row>
    <row r="41" spans="1:12">
      <c r="A41" s="256"/>
      <c r="B41" s="256"/>
      <c r="C41" s="256"/>
      <c r="D41" s="256"/>
      <c r="E41" s="256"/>
      <c r="J41" s="275"/>
      <c r="K41" s="275"/>
      <c r="L41" s="275"/>
    </row>
    <row r="43" spans="1:12">
      <c r="A43" s="256"/>
      <c r="B43" s="256"/>
      <c r="C43" s="256"/>
      <c r="D43" s="256"/>
      <c r="E43" s="256"/>
    </row>
    <row r="44" spans="1:12">
      <c r="A44" s="256"/>
      <c r="B44" s="256"/>
      <c r="C44" s="276"/>
      <c r="D44" s="256"/>
      <c r="E44" s="276"/>
    </row>
    <row r="45" spans="1:12">
      <c r="A45" s="256"/>
      <c r="B45" s="256"/>
      <c r="C45" s="276"/>
      <c r="D45" s="256"/>
      <c r="E45" s="276"/>
    </row>
    <row r="49" spans="9:13">
      <c r="I49" s="272"/>
      <c r="L49" s="272"/>
      <c r="M49" s="272"/>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67CA52-F186-490D-BF32-CE1239D83968}">
  <dimension ref="A1:T21"/>
  <sheetViews>
    <sheetView topLeftCell="A11" workbookViewId="0">
      <selection activeCell="B20" sqref="B20"/>
    </sheetView>
  </sheetViews>
  <sheetFormatPr defaultColWidth="8" defaultRowHeight="14"/>
  <cols>
    <col min="1" max="1" width="29.83203125" style="225" customWidth="1"/>
    <col min="2" max="2" width="38.9140625" style="225" bestFit="1" customWidth="1"/>
    <col min="3" max="3" width="31.1640625" style="225" customWidth="1"/>
    <col min="4" max="4" width="25.83203125" style="225" customWidth="1"/>
    <col min="5" max="5" width="29.75" style="225" customWidth="1"/>
    <col min="6" max="16384" width="8" style="225"/>
  </cols>
  <sheetData>
    <row r="1" spans="1:20" s="196" customFormat="1" ht="37" customHeight="1"/>
    <row r="2" spans="1:20" s="196" customFormat="1">
      <c r="A2" s="196" t="s">
        <v>292</v>
      </c>
    </row>
    <row r="3" spans="1:20" s="196" customFormat="1"/>
    <row r="4" spans="1:20" s="196" customFormat="1">
      <c r="A4" s="257" t="s">
        <v>338</v>
      </c>
    </row>
    <row r="5" spans="1:20" s="196" customFormat="1">
      <c r="A5" s="196" t="s">
        <v>371</v>
      </c>
      <c r="B5" s="196" t="s">
        <v>353</v>
      </c>
    </row>
    <row r="6" spans="1:20" s="196" customFormat="1" ht="14.5">
      <c r="A6" s="196" t="s">
        <v>317</v>
      </c>
      <c r="B6" s="277" t="s">
        <v>343</v>
      </c>
    </row>
    <row r="7" spans="1:20" s="196" customFormat="1">
      <c r="A7" s="196" t="s">
        <v>319</v>
      </c>
      <c r="B7" s="277" t="s">
        <v>344</v>
      </c>
    </row>
    <row r="8" spans="1:20" s="196" customFormat="1">
      <c r="A8" s="196" t="s">
        <v>104</v>
      </c>
      <c r="B8" s="277" t="s">
        <v>345</v>
      </c>
    </row>
    <row r="9" spans="1:20" s="196" customFormat="1"/>
    <row r="10" spans="1:20" s="196" customFormat="1">
      <c r="B10" s="278"/>
      <c r="E10" s="225"/>
      <c r="F10" s="225"/>
      <c r="G10" s="225"/>
      <c r="H10" s="225"/>
      <c r="I10" s="225"/>
      <c r="J10" s="225"/>
      <c r="K10" s="225"/>
      <c r="L10" s="225"/>
      <c r="M10" s="225"/>
    </row>
    <row r="11" spans="1:20" s="196" customFormat="1" ht="14.5" thickBot="1">
      <c r="B11" s="278"/>
      <c r="G11" s="609"/>
      <c r="H11" s="609"/>
      <c r="I11" s="609"/>
      <c r="J11" s="609"/>
      <c r="K11" s="609"/>
      <c r="L11" s="609"/>
      <c r="M11" s="609"/>
      <c r="N11" s="609"/>
      <c r="O11" s="609"/>
      <c r="P11" s="609"/>
      <c r="Q11" s="609"/>
      <c r="R11" s="609"/>
      <c r="S11" s="609"/>
      <c r="T11" s="609"/>
    </row>
    <row r="12" spans="1:20" ht="14.5" thickBot="1">
      <c r="A12" s="225" t="s">
        <v>346</v>
      </c>
      <c r="B12" s="279" t="s">
        <v>323</v>
      </c>
      <c r="C12" s="280">
        <v>2012</v>
      </c>
      <c r="D12" s="280">
        <v>2013</v>
      </c>
      <c r="E12" s="280">
        <v>2014</v>
      </c>
      <c r="F12" s="281">
        <v>2015</v>
      </c>
      <c r="G12" s="281">
        <v>2016</v>
      </c>
      <c r="H12" s="281">
        <v>2017</v>
      </c>
      <c r="I12" s="281">
        <v>2018</v>
      </c>
      <c r="J12" s="281">
        <v>2019</v>
      </c>
      <c r="K12" s="281">
        <v>2020</v>
      </c>
      <c r="L12" s="282">
        <v>2021</v>
      </c>
    </row>
    <row r="13" spans="1:20">
      <c r="B13" s="283" t="s">
        <v>347</v>
      </c>
      <c r="C13" s="284">
        <v>4.1116967879999997</v>
      </c>
      <c r="D13" s="284">
        <v>4.6475478480000003</v>
      </c>
      <c r="E13" s="284">
        <v>7.9761631360000003</v>
      </c>
      <c r="F13" s="284">
        <v>9.3282100140000015</v>
      </c>
      <c r="G13" s="284">
        <v>8.834607934000001</v>
      </c>
      <c r="H13" s="284">
        <v>10.848790359999999</v>
      </c>
      <c r="I13" s="284">
        <v>11.220973212000001</v>
      </c>
      <c r="J13" s="284">
        <v>11.073627261999999</v>
      </c>
      <c r="K13" s="284">
        <v>13.451358695</v>
      </c>
      <c r="L13" s="284">
        <v>16.928582507000002</v>
      </c>
    </row>
    <row r="14" spans="1:20">
      <c r="B14" s="285" t="s">
        <v>348</v>
      </c>
      <c r="C14" s="286"/>
      <c r="D14" s="286"/>
      <c r="E14" s="286"/>
      <c r="F14" s="286"/>
      <c r="G14" s="286"/>
      <c r="H14" s="286"/>
      <c r="I14" s="286"/>
      <c r="J14" s="286"/>
      <c r="K14" s="286">
        <v>5.684328936</v>
      </c>
      <c r="L14" s="286"/>
      <c r="O14" s="287"/>
    </row>
    <row r="15" spans="1:20">
      <c r="B15" s="285" t="s">
        <v>349</v>
      </c>
      <c r="C15" s="286">
        <v>6.3839217880000003</v>
      </c>
      <c r="D15" s="286">
        <v>8.5307791220000002</v>
      </c>
      <c r="E15" s="286">
        <v>12.590019075000001</v>
      </c>
      <c r="F15" s="286">
        <v>11.029017666</v>
      </c>
      <c r="G15" s="286">
        <v>13.433039374</v>
      </c>
      <c r="H15" s="286">
        <v>16.438755131000001</v>
      </c>
      <c r="I15" s="286">
        <v>17.779660657000001</v>
      </c>
      <c r="J15" s="286">
        <v>19.351606307000001</v>
      </c>
      <c r="K15" s="286">
        <v>16.301901774000001</v>
      </c>
      <c r="L15" s="286">
        <v>21.431230245999998</v>
      </c>
    </row>
    <row r="16" spans="1:20">
      <c r="B16" s="285" t="s">
        <v>350</v>
      </c>
      <c r="C16" s="286"/>
      <c r="D16" s="286"/>
      <c r="E16" s="286"/>
      <c r="F16" s="286"/>
      <c r="G16" s="286"/>
      <c r="H16" s="286"/>
      <c r="I16" s="286"/>
      <c r="J16" s="286"/>
      <c r="K16" s="286">
        <v>3.8168570499999999</v>
      </c>
      <c r="L16" s="286"/>
    </row>
    <row r="17" spans="2:12">
      <c r="B17" s="285" t="s">
        <v>351</v>
      </c>
      <c r="C17" s="286">
        <v>10.495618576</v>
      </c>
      <c r="D17" s="286">
        <v>13.178326970000001</v>
      </c>
      <c r="E17" s="286">
        <v>20.566182211000001</v>
      </c>
      <c r="F17" s="286">
        <v>20.357227680000001</v>
      </c>
      <c r="G17" s="286">
        <v>22.267647308000001</v>
      </c>
      <c r="H17" s="286">
        <v>27.287545490999999</v>
      </c>
      <c r="I17" s="286">
        <v>29.000633869000001</v>
      </c>
      <c r="J17" s="286">
        <v>30.425233569</v>
      </c>
      <c r="K17" s="286">
        <v>39.254446455</v>
      </c>
      <c r="L17" s="286">
        <v>38.359812753</v>
      </c>
    </row>
    <row r="18" spans="2:12" ht="14.5" thickBot="1">
      <c r="B18" s="288" t="s">
        <v>352</v>
      </c>
      <c r="C18" s="289">
        <v>0.60824635935207405</v>
      </c>
      <c r="D18" s="289">
        <v>0.64733400085003356</v>
      </c>
      <c r="E18" s="289">
        <v>0.61217093896338814</v>
      </c>
      <c r="F18" s="289">
        <v>0.54177404897011006</v>
      </c>
      <c r="G18" s="289">
        <v>0.60325364364712075</v>
      </c>
      <c r="H18" s="289">
        <v>0.60242703530890473</v>
      </c>
      <c r="I18" s="289">
        <v>0.61307834640143599</v>
      </c>
      <c r="J18" s="289">
        <v>0.63603805253009404</v>
      </c>
      <c r="K18" s="289">
        <v>0.51252178137484328</v>
      </c>
      <c r="L18" s="289">
        <v>0.55868964700105139</v>
      </c>
    </row>
    <row r="21" spans="2:12" ht="14.5" customHeight="1"/>
  </sheetData>
  <mergeCells count="2">
    <mergeCell ref="G11:M11"/>
    <mergeCell ref="N11:T11"/>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CA3008-E168-4B33-AAA6-6D25913D0471}">
  <dimension ref="A1:I74"/>
  <sheetViews>
    <sheetView topLeftCell="A4" workbookViewId="0">
      <selection activeCell="A11" sqref="A11"/>
    </sheetView>
  </sheetViews>
  <sheetFormatPr defaultColWidth="8" defaultRowHeight="14"/>
  <cols>
    <col min="1" max="1" width="29.83203125" style="242" customWidth="1"/>
    <col min="2" max="2" width="25" style="242" customWidth="1"/>
    <col min="3" max="3" width="31.1640625" style="242" customWidth="1"/>
    <col min="4" max="4" width="25.83203125" style="242" customWidth="1"/>
    <col min="5" max="5" width="29.75" style="242" customWidth="1"/>
    <col min="6" max="6" width="18.1640625" style="242" bestFit="1" customWidth="1"/>
    <col min="7" max="9" width="21.08203125" style="242" customWidth="1"/>
    <col min="10" max="16384" width="8" style="242"/>
  </cols>
  <sheetData>
    <row r="1" spans="1:9" s="196" customFormat="1" ht="41.5" customHeight="1"/>
    <row r="2" spans="1:9" s="196" customFormat="1">
      <c r="A2" s="196" t="s">
        <v>292</v>
      </c>
    </row>
    <row r="3" spans="1:9" s="196" customFormat="1"/>
    <row r="4" spans="1:9" s="196" customFormat="1">
      <c r="A4" s="257" t="s">
        <v>338</v>
      </c>
    </row>
    <row r="5" spans="1:9" s="196" customFormat="1">
      <c r="A5" s="196" t="s">
        <v>372</v>
      </c>
      <c r="B5" s="196" t="s">
        <v>370</v>
      </c>
    </row>
    <row r="6" spans="1:9" s="196" customFormat="1">
      <c r="A6" s="196" t="s">
        <v>317</v>
      </c>
      <c r="B6" s="196" t="s">
        <v>354</v>
      </c>
    </row>
    <row r="7" spans="1:9" s="196" customFormat="1">
      <c r="A7" s="196" t="s">
        <v>319</v>
      </c>
      <c r="B7" s="196" t="s">
        <v>355</v>
      </c>
    </row>
    <row r="8" spans="1:9" s="196" customFormat="1">
      <c r="A8" s="196" t="s">
        <v>104</v>
      </c>
      <c r="B8" s="196" t="s">
        <v>356</v>
      </c>
    </row>
    <row r="9" spans="1:9" s="196" customFormat="1">
      <c r="A9" s="290"/>
      <c r="B9" s="278"/>
    </row>
    <row r="10" spans="1:9">
      <c r="A10" s="196"/>
      <c r="B10" s="226"/>
      <c r="C10" s="226"/>
      <c r="D10" s="226"/>
      <c r="E10" s="226"/>
    </row>
    <row r="11" spans="1:9" ht="14.5" thickBot="1">
      <c r="B11" s="226"/>
      <c r="C11" s="226"/>
      <c r="D11" s="226"/>
      <c r="E11" s="226"/>
      <c r="F11" s="226"/>
      <c r="G11" s="226"/>
    </row>
    <row r="12" spans="1:9">
      <c r="E12" s="305" t="s">
        <v>357</v>
      </c>
      <c r="F12" s="306" t="s">
        <v>358</v>
      </c>
      <c r="G12" s="306" t="s">
        <v>359</v>
      </c>
      <c r="H12" s="306" t="s">
        <v>360</v>
      </c>
      <c r="I12" s="307" t="s">
        <v>361</v>
      </c>
    </row>
    <row r="13" spans="1:9">
      <c r="C13" s="226"/>
      <c r="D13" s="226"/>
      <c r="E13" s="611" t="s">
        <v>362</v>
      </c>
      <c r="F13" s="308">
        <v>2018</v>
      </c>
      <c r="G13" s="309">
        <v>4932.20477808333</v>
      </c>
      <c r="H13" s="310">
        <v>2777.8014459166698</v>
      </c>
      <c r="I13" s="311">
        <v>0.63971475959775181</v>
      </c>
    </row>
    <row r="14" spans="1:9">
      <c r="E14" s="610"/>
      <c r="F14" s="312">
        <v>2019</v>
      </c>
      <c r="G14" s="313">
        <v>4816.4639174857166</v>
      </c>
      <c r="H14" s="314">
        <v>3413.220842514283</v>
      </c>
      <c r="I14" s="315">
        <v>0.58525497123485404</v>
      </c>
    </row>
    <row r="15" spans="1:9">
      <c r="E15" s="610"/>
      <c r="F15" s="312">
        <v>2020</v>
      </c>
      <c r="G15" s="313">
        <v>4072.0890358388897</v>
      </c>
      <c r="H15" s="314">
        <v>4314.7052281611095</v>
      </c>
      <c r="I15" s="315">
        <v>0.48553582067920509</v>
      </c>
    </row>
    <row r="16" spans="1:9" ht="14.5" customHeight="1">
      <c r="E16" s="610"/>
      <c r="F16" s="312">
        <v>2021</v>
      </c>
      <c r="G16" s="313">
        <v>5960.9080843023839</v>
      </c>
      <c r="H16" s="314">
        <v>5187.4091466976161</v>
      </c>
      <c r="I16" s="315">
        <v>0.53469128665687349</v>
      </c>
    </row>
    <row r="17" spans="5:9">
      <c r="E17" s="316" t="s">
        <v>106</v>
      </c>
      <c r="F17" s="317"/>
      <c r="G17" s="318"/>
      <c r="H17" s="319"/>
      <c r="I17" s="320"/>
    </row>
    <row r="18" spans="5:9">
      <c r="E18" s="610" t="s">
        <v>363</v>
      </c>
      <c r="F18" s="308">
        <v>2018</v>
      </c>
      <c r="G18" s="309">
        <v>1010.31178725</v>
      </c>
      <c r="H18" s="310">
        <v>1336.7343887500001</v>
      </c>
      <c r="I18" s="311">
        <v>0.43046097583467402</v>
      </c>
    </row>
    <row r="19" spans="5:9">
      <c r="E19" s="610"/>
      <c r="F19" s="312">
        <v>2019</v>
      </c>
      <c r="G19" s="313">
        <v>1094.9901665023813</v>
      </c>
      <c r="H19" s="314">
        <v>1301.5070164976187</v>
      </c>
      <c r="I19" s="315">
        <v>0.45691277013380127</v>
      </c>
    </row>
    <row r="20" spans="5:9">
      <c r="E20" s="610"/>
      <c r="F20" s="312">
        <v>2020</v>
      </c>
      <c r="G20" s="313">
        <v>1456.0687329500004</v>
      </c>
      <c r="H20" s="314">
        <v>2436.6735900499998</v>
      </c>
      <c r="I20" s="315">
        <v>0.37404703731529271</v>
      </c>
    </row>
    <row r="21" spans="5:9">
      <c r="E21" s="610"/>
      <c r="F21" s="312">
        <v>2021</v>
      </c>
      <c r="G21" s="313">
        <v>1294.2872093547628</v>
      </c>
      <c r="H21" s="314">
        <v>1700.4705416452373</v>
      </c>
      <c r="I21" s="315">
        <v>0.43218427564719669</v>
      </c>
    </row>
    <row r="22" spans="5:9">
      <c r="E22" s="316" t="s">
        <v>106</v>
      </c>
      <c r="F22" s="317"/>
      <c r="G22" s="318"/>
      <c r="H22" s="319"/>
      <c r="I22" s="320"/>
    </row>
    <row r="23" spans="5:9">
      <c r="E23" s="610" t="s">
        <v>364</v>
      </c>
      <c r="F23" s="308">
        <v>2018</v>
      </c>
      <c r="G23" s="309">
        <v>676.29066058333285</v>
      </c>
      <c r="H23" s="310">
        <v>788.68743641666708</v>
      </c>
      <c r="I23" s="311">
        <v>0.46163875212076488</v>
      </c>
    </row>
    <row r="24" spans="5:9">
      <c r="E24" s="610"/>
      <c r="F24" s="312">
        <v>2019</v>
      </c>
      <c r="G24" s="313">
        <v>940.76990258333308</v>
      </c>
      <c r="H24" s="314">
        <v>852.72984241666688</v>
      </c>
      <c r="I24" s="315">
        <v>0.5245442076064154</v>
      </c>
    </row>
    <row r="25" spans="5:9">
      <c r="E25" s="610"/>
      <c r="F25" s="312">
        <v>2020</v>
      </c>
      <c r="G25" s="313">
        <v>987.21565030952297</v>
      </c>
      <c r="H25" s="314">
        <v>950.25422769047702</v>
      </c>
      <c r="I25" s="315">
        <v>0.50953857993838858</v>
      </c>
    </row>
    <row r="26" spans="5:9">
      <c r="E26" s="610"/>
      <c r="F26" s="312">
        <v>2021</v>
      </c>
      <c r="G26" s="313">
        <v>1423.7360897678568</v>
      </c>
      <c r="H26" s="314">
        <v>1304.2934122321431</v>
      </c>
      <c r="I26" s="315">
        <v>0.52189174960317453</v>
      </c>
    </row>
    <row r="27" spans="5:9">
      <c r="E27" s="316" t="s">
        <v>106</v>
      </c>
      <c r="F27" s="317"/>
      <c r="G27" s="318"/>
      <c r="H27" s="319"/>
      <c r="I27" s="320"/>
    </row>
    <row r="28" spans="5:9">
      <c r="E28" s="610" t="s">
        <v>365</v>
      </c>
      <c r="F28" s="308">
        <v>2018</v>
      </c>
      <c r="G28" s="309">
        <v>1048.7546966666669</v>
      </c>
      <c r="H28" s="310">
        <v>760.3058823333331</v>
      </c>
      <c r="I28" s="311">
        <v>0.57972337070458424</v>
      </c>
    </row>
    <row r="29" spans="5:9">
      <c r="E29" s="610"/>
      <c r="F29" s="312">
        <v>2019</v>
      </c>
      <c r="G29" s="313">
        <v>1423.8794122500003</v>
      </c>
      <c r="H29" s="314">
        <v>489.91832574999978</v>
      </c>
      <c r="I29" s="315">
        <v>0.74400726052587707</v>
      </c>
    </row>
    <row r="30" spans="5:9">
      <c r="E30" s="610"/>
      <c r="F30" s="312">
        <v>2020</v>
      </c>
      <c r="G30" s="313">
        <v>949.10592915714255</v>
      </c>
      <c r="H30" s="314">
        <v>887.49600984285746</v>
      </c>
      <c r="I30" s="315">
        <v>0.51677280144543203</v>
      </c>
    </row>
    <row r="31" spans="5:9">
      <c r="E31" s="610"/>
      <c r="F31" s="312">
        <v>2021</v>
      </c>
      <c r="G31" s="313">
        <v>1740.5049750321427</v>
      </c>
      <c r="H31" s="314">
        <v>782.84354896785737</v>
      </c>
      <c r="I31" s="315">
        <v>0.68976003848770862</v>
      </c>
    </row>
    <row r="32" spans="5:9">
      <c r="E32" s="316" t="s">
        <v>106</v>
      </c>
      <c r="F32" s="317"/>
      <c r="G32" s="318"/>
      <c r="H32" s="319"/>
      <c r="I32" s="320"/>
    </row>
    <row r="33" spans="5:9">
      <c r="E33" s="610" t="s">
        <v>366</v>
      </c>
      <c r="F33" s="308">
        <v>2018</v>
      </c>
      <c r="G33" s="309">
        <v>778.88421958333299</v>
      </c>
      <c r="H33" s="310">
        <v>940.40530941666702</v>
      </c>
      <c r="I33" s="311">
        <v>0.45302679184951455</v>
      </c>
    </row>
    <row r="34" spans="5:9">
      <c r="E34" s="610"/>
      <c r="F34" s="312">
        <v>2019</v>
      </c>
      <c r="G34" s="313">
        <v>755.09810401904781</v>
      </c>
      <c r="H34" s="314">
        <v>1021.0467709809521</v>
      </c>
      <c r="I34" s="315">
        <v>0.42513317165022801</v>
      </c>
    </row>
    <row r="35" spans="5:9">
      <c r="E35" s="610"/>
      <c r="F35" s="312">
        <v>2020</v>
      </c>
      <c r="G35" s="313">
        <v>842.04120764523827</v>
      </c>
      <c r="H35" s="314">
        <v>1328.0376663547615</v>
      </c>
      <c r="I35" s="315">
        <v>0.38802331921380584</v>
      </c>
    </row>
    <row r="36" spans="5:9">
      <c r="E36" s="610"/>
      <c r="F36" s="312">
        <v>2021</v>
      </c>
      <c r="G36" s="313">
        <v>942.24371583452398</v>
      </c>
      <c r="H36" s="314">
        <v>1448.9015831654758</v>
      </c>
      <c r="I36" s="315">
        <v>0.39405539940570716</v>
      </c>
    </row>
    <row r="37" spans="5:9">
      <c r="E37" s="316" t="s">
        <v>106</v>
      </c>
      <c r="F37" s="317"/>
      <c r="G37" s="318"/>
      <c r="H37" s="319"/>
      <c r="I37" s="320"/>
    </row>
    <row r="38" spans="5:9">
      <c r="E38" s="610" t="s">
        <v>367</v>
      </c>
      <c r="F38" s="308">
        <v>2018</v>
      </c>
      <c r="G38" s="309">
        <v>473.26404091666666</v>
      </c>
      <c r="H38" s="310">
        <v>462.64338708333332</v>
      </c>
      <c r="I38" s="311">
        <v>0.50567398736006897</v>
      </c>
    </row>
    <row r="39" spans="5:9">
      <c r="E39" s="610"/>
      <c r="F39" s="312">
        <v>2019</v>
      </c>
      <c r="G39" s="313">
        <v>496.33736144999955</v>
      </c>
      <c r="H39" s="314">
        <v>558.61274655000045</v>
      </c>
      <c r="I39" s="315">
        <v>0.4704842036472871</v>
      </c>
    </row>
    <row r="40" spans="5:9">
      <c r="E40" s="610"/>
      <c r="F40" s="312">
        <v>2020</v>
      </c>
      <c r="G40" s="313">
        <v>457.6127348833333</v>
      </c>
      <c r="H40" s="314">
        <v>864.05283211666665</v>
      </c>
      <c r="I40" s="315">
        <v>0.34623943175129512</v>
      </c>
    </row>
    <row r="41" spans="5:9">
      <c r="E41" s="610"/>
      <c r="F41" s="312">
        <v>2021</v>
      </c>
      <c r="G41" s="313">
        <v>428.21822208333339</v>
      </c>
      <c r="H41" s="314">
        <v>1264.4534439166664</v>
      </c>
      <c r="I41" s="315">
        <v>0.25298362977580169</v>
      </c>
    </row>
    <row r="42" spans="5:9">
      <c r="E42" s="316" t="s">
        <v>106</v>
      </c>
      <c r="F42" s="317"/>
      <c r="G42" s="318"/>
      <c r="H42" s="319"/>
      <c r="I42" s="320"/>
    </row>
    <row r="43" spans="5:9">
      <c r="E43" s="610" t="s">
        <v>368</v>
      </c>
      <c r="F43" s="308">
        <v>2018</v>
      </c>
      <c r="G43" s="309">
        <v>121.82095466666659</v>
      </c>
      <c r="H43" s="310">
        <v>288.2114293333334</v>
      </c>
      <c r="I43" s="311">
        <v>0.29710081305838176</v>
      </c>
    </row>
    <row r="44" spans="5:9">
      <c r="E44" s="610"/>
      <c r="F44" s="312">
        <v>2019</v>
      </c>
      <c r="G44" s="313">
        <v>124.7524211333333</v>
      </c>
      <c r="H44" s="314">
        <v>465.38888086666668</v>
      </c>
      <c r="I44" s="315">
        <v>0.21139415375698159</v>
      </c>
    </row>
    <row r="45" spans="5:9">
      <c r="E45" s="610"/>
      <c r="F45" s="312">
        <v>2020</v>
      </c>
      <c r="G45" s="313">
        <v>88.4395253</v>
      </c>
      <c r="H45" s="314">
        <v>389.89272869999996</v>
      </c>
      <c r="I45" s="315">
        <v>0.18489141085601976</v>
      </c>
    </row>
    <row r="46" spans="5:9">
      <c r="E46" s="610"/>
      <c r="F46" s="312">
        <v>2021</v>
      </c>
      <c r="G46" s="313">
        <v>68.37778256547621</v>
      </c>
      <c r="H46" s="314">
        <v>334.70204943452381</v>
      </c>
      <c r="I46" s="315">
        <v>0.1696383126543434</v>
      </c>
    </row>
    <row r="47" spans="5:9">
      <c r="E47" s="316" t="s">
        <v>106</v>
      </c>
      <c r="F47" s="317"/>
      <c r="G47" s="318"/>
      <c r="H47" s="319"/>
      <c r="I47" s="320"/>
    </row>
    <row r="48" spans="5:9">
      <c r="E48" s="610" t="s">
        <v>369</v>
      </c>
      <c r="F48" s="308">
        <v>2018</v>
      </c>
      <c r="G48" s="309">
        <v>562.19938749999994</v>
      </c>
      <c r="H48" s="310">
        <v>1020.7729365</v>
      </c>
      <c r="I48" s="311">
        <v>0.35515427463657917</v>
      </c>
    </row>
    <row r="49" spans="5:9">
      <c r="E49" s="610"/>
      <c r="F49" s="312">
        <v>2019</v>
      </c>
      <c r="G49" s="313">
        <v>696.24359129999971</v>
      </c>
      <c r="H49" s="314">
        <v>909.10700470000029</v>
      </c>
      <c r="I49" s="315">
        <v>0.43370189230614625</v>
      </c>
    </row>
    <row r="50" spans="5:9">
      <c r="E50" s="610"/>
      <c r="F50" s="312">
        <v>2020</v>
      </c>
      <c r="G50" s="313">
        <v>858.91606040000033</v>
      </c>
      <c r="H50" s="314">
        <v>3909.2430655999992</v>
      </c>
      <c r="I50" s="315">
        <v>0.18013577938631917</v>
      </c>
    </row>
    <row r="51" spans="5:9">
      <c r="E51" s="610"/>
      <c r="F51" s="312">
        <v>2021</v>
      </c>
      <c r="G51" s="313">
        <v>452.385268</v>
      </c>
      <c r="H51" s="314">
        <v>400.08244300000001</v>
      </c>
      <c r="I51" s="315">
        <v>0.53067730561820659</v>
      </c>
    </row>
    <row r="52" spans="5:9" ht="14.5" thickBot="1">
      <c r="E52" s="321" t="s">
        <v>106</v>
      </c>
      <c r="F52" s="322"/>
      <c r="G52" s="323"/>
      <c r="H52" s="324"/>
      <c r="I52" s="325"/>
    </row>
    <row r="71" spans="7:9">
      <c r="G71" s="326"/>
      <c r="H71" s="326"/>
      <c r="I71" s="326"/>
    </row>
    <row r="72" spans="7:9">
      <c r="G72" s="326"/>
      <c r="H72" s="326"/>
      <c r="I72" s="326"/>
    </row>
    <row r="73" spans="7:9">
      <c r="G73" s="326"/>
      <c r="H73" s="326"/>
      <c r="I73" s="326"/>
    </row>
    <row r="74" spans="7:9">
      <c r="G74" s="326"/>
      <c r="H74" s="326"/>
      <c r="I74" s="326"/>
    </row>
  </sheetData>
  <mergeCells count="8">
    <mergeCell ref="E43:E46"/>
    <mergeCell ref="E48:E51"/>
    <mergeCell ref="E13:E16"/>
    <mergeCell ref="E18:E21"/>
    <mergeCell ref="E23:E26"/>
    <mergeCell ref="E28:E31"/>
    <mergeCell ref="E33:E36"/>
    <mergeCell ref="E38:E41"/>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33</vt:i4>
      </vt:variant>
    </vt:vector>
  </HeadingPairs>
  <TitlesOfParts>
    <vt:vector size="33" baseType="lpstr">
      <vt:lpstr>Metadata</vt:lpstr>
      <vt:lpstr>Data check</vt:lpstr>
      <vt:lpstr>Figure 1.1</vt:lpstr>
      <vt:lpstr>Figure 1.2</vt:lpstr>
      <vt:lpstr>Figure 1.3</vt:lpstr>
      <vt:lpstr>Figure 1.4</vt:lpstr>
      <vt:lpstr>Figure 2.1</vt:lpstr>
      <vt:lpstr>Figure 2.2</vt:lpstr>
      <vt:lpstr>Figure 2.3</vt:lpstr>
      <vt:lpstr>Figure 2.4</vt:lpstr>
      <vt:lpstr>Figure 2.5</vt:lpstr>
      <vt:lpstr>Figure 2.6</vt:lpstr>
      <vt:lpstr>Figure 3.1</vt:lpstr>
      <vt:lpstr>Figure 3.2</vt:lpstr>
      <vt:lpstr>Figure 3.3</vt:lpstr>
      <vt:lpstr>Figure 3.4</vt:lpstr>
      <vt:lpstr>Figure 3.5</vt:lpstr>
      <vt:lpstr>Figure 3.7</vt:lpstr>
      <vt:lpstr>Figure 3.8</vt:lpstr>
      <vt:lpstr>Figure 3.9</vt:lpstr>
      <vt:lpstr>Figure 3.10</vt:lpstr>
      <vt:lpstr>Figure 3.11</vt:lpstr>
      <vt:lpstr>Figure 4.1</vt:lpstr>
      <vt:lpstr>Figure 4.2</vt:lpstr>
      <vt:lpstr>Figure 4.3</vt:lpstr>
      <vt:lpstr>Figure 4.4</vt:lpstr>
      <vt:lpstr>Figure 4.5</vt:lpstr>
      <vt:lpstr>Figure 4.6</vt:lpstr>
      <vt:lpstr>Figure 4.7</vt:lpstr>
      <vt:lpstr>Figure 4.8</vt:lpstr>
      <vt:lpstr>Fig. 1.2 with edits</vt:lpstr>
      <vt:lpstr>Fig. 1.2 raw</vt:lpstr>
      <vt:lpstr>crises_map</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c:creator>
  <cp:lastModifiedBy>Georgina Carver</cp:lastModifiedBy>
  <dcterms:created xsi:type="dcterms:W3CDTF">2016-03-23T11:27:31Z</dcterms:created>
  <dcterms:modified xsi:type="dcterms:W3CDTF">2022-07-11T15:07:42Z</dcterms:modified>
</cp:coreProperties>
</file>